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135" windowWidth="14715" windowHeight="8760" activeTab="0"/>
  </bookViews>
  <sheets>
    <sheet name="Overall" sheetId="1" r:id="rId1"/>
    <sheet name="Statistics" sheetId="2" r:id="rId2"/>
  </sheets>
  <definedNames>
    <definedName name="_xlnm.Print_Area" localSheetId="0">'Overall'!$B$1:$R$356</definedName>
    <definedName name="_xlnm.Print_Area" localSheetId="1">'Statistics'!$A$1:$Q$80</definedName>
    <definedName name="_xlnm.Print_Titles" localSheetId="0">'Overall'!$1:$6</definedName>
  </definedNames>
  <calcPr fullCalcOnLoad="1"/>
</workbook>
</file>

<file path=xl/comments2.xml><?xml version="1.0" encoding="utf-8"?>
<comments xmlns="http://schemas.openxmlformats.org/spreadsheetml/2006/main">
  <authors>
    <author>Richie</author>
  </authors>
  <commentList>
    <comment ref="AA1" authorId="0">
      <text>
        <r>
          <rPr>
            <b/>
            <sz val="9"/>
            <rFont val="Tahoma"/>
            <family val="2"/>
          </rPr>
          <t>Richie:</t>
        </r>
        <r>
          <rPr>
            <sz val="9"/>
            <rFont val="Tahoma"/>
            <family val="2"/>
          </rPr>
          <t xml:space="preserve">
round up
</t>
        </r>
      </text>
    </comment>
    <comment ref="AB1" authorId="0">
      <text>
        <r>
          <rPr>
            <b/>
            <sz val="9"/>
            <rFont val="Tahoma"/>
            <family val="2"/>
          </rPr>
          <t>Richie:</t>
        </r>
        <r>
          <rPr>
            <sz val="9"/>
            <rFont val="Tahoma"/>
            <family val="2"/>
          </rPr>
          <t xml:space="preserve">
round down
</t>
        </r>
      </text>
    </comment>
  </commentList>
</comments>
</file>

<file path=xl/sharedStrings.xml><?xml version="1.0" encoding="utf-8"?>
<sst xmlns="http://schemas.openxmlformats.org/spreadsheetml/2006/main" count="2534" uniqueCount="1004">
  <si>
    <t>Peter Medina</t>
  </si>
  <si>
    <t>Don Rager</t>
  </si>
  <si>
    <t>Blake Guyse</t>
  </si>
  <si>
    <t>Justin Lott</t>
  </si>
  <si>
    <t>Jarett Megla</t>
  </si>
  <si>
    <t>Donn Nay</t>
  </si>
  <si>
    <t>Donald Preuitt</t>
  </si>
  <si>
    <t>Robert Torgerson</t>
  </si>
  <si>
    <t>Brian Thompson</t>
  </si>
  <si>
    <t>Megan Blackburn</t>
  </si>
  <si>
    <t>Bill Markel</t>
  </si>
  <si>
    <t>Ryan Wilson</t>
  </si>
  <si>
    <t>Mark Ornellas</t>
  </si>
  <si>
    <t>Christopher Peatross</t>
  </si>
  <si>
    <t>Scott David Schmidt</t>
  </si>
  <si>
    <t>Andrea Bosemer</t>
  </si>
  <si>
    <t>Jim Evans</t>
  </si>
  <si>
    <t>Mark May</t>
  </si>
  <si>
    <t>Rachel Bosemer</t>
  </si>
  <si>
    <t>Hannah Kraft</t>
  </si>
  <si>
    <t>Rick Bosemer</t>
  </si>
  <si>
    <t>Wesley Starks</t>
  </si>
  <si>
    <t>Anjel Avitia</t>
  </si>
  <si>
    <t>Steven Hatch</t>
  </si>
  <si>
    <t>Rick Hudachek</t>
  </si>
  <si>
    <t>Ezekiel Victor</t>
  </si>
  <si>
    <t>Clinton West</t>
  </si>
  <si>
    <t>James Artz</t>
  </si>
  <si>
    <t>Chris Dobbins</t>
  </si>
  <si>
    <t>Jerry Strahler</t>
  </si>
  <si>
    <t>Nicolas Garvin</t>
  </si>
  <si>
    <t>David Kamo</t>
  </si>
  <si>
    <t>Paul Krause</t>
  </si>
  <si>
    <t>Robert Longenecker</t>
  </si>
  <si>
    <t>Darren Moen</t>
  </si>
  <si>
    <t>Irving Powers</t>
  </si>
  <si>
    <t>Jeremy Purvines</t>
  </si>
  <si>
    <t>Chad Rager</t>
  </si>
  <si>
    <t>Greg Sigwing</t>
  </si>
  <si>
    <t>Ryan Smith</t>
  </si>
  <si>
    <t>Ken Strebel</t>
  </si>
  <si>
    <t>AMA #</t>
  </si>
  <si>
    <t>Brand</t>
  </si>
  <si>
    <t>Hometown</t>
  </si>
  <si>
    <t>Four Aces MC</t>
  </si>
  <si>
    <t>Club</t>
  </si>
  <si>
    <t>Pro</t>
  </si>
  <si>
    <t>KTM</t>
  </si>
  <si>
    <t>Palmdale</t>
  </si>
  <si>
    <t>HON</t>
  </si>
  <si>
    <t>Panaca</t>
  </si>
  <si>
    <t>KAW</t>
  </si>
  <si>
    <t>Ridgecrest</t>
  </si>
  <si>
    <t>Pinon Hills</t>
  </si>
  <si>
    <t>DNF</t>
  </si>
  <si>
    <t>Henderson</t>
  </si>
  <si>
    <t>New Plymouth</t>
  </si>
  <si>
    <t>YAM</t>
  </si>
  <si>
    <t>251cc-open “A”</t>
  </si>
  <si>
    <t>Valencia</t>
  </si>
  <si>
    <t>Tooele</t>
  </si>
  <si>
    <t>Barstow</t>
  </si>
  <si>
    <t>Riverside</t>
  </si>
  <si>
    <t>Alpine</t>
  </si>
  <si>
    <t>BET</t>
  </si>
  <si>
    <t>Fillmore</t>
  </si>
  <si>
    <t>Kingsburg</t>
  </si>
  <si>
    <t>La Verne</t>
  </si>
  <si>
    <t>Dayton</t>
  </si>
  <si>
    <t>Irvine</t>
  </si>
  <si>
    <t>201cc-250cc “A”</t>
  </si>
  <si>
    <t>Pioche</t>
  </si>
  <si>
    <t>RUTS</t>
  </si>
  <si>
    <t>Costa Mesa</t>
  </si>
  <si>
    <t>Long Beach</t>
  </si>
  <si>
    <t>N5X</t>
  </si>
  <si>
    <t>Thousand Oaks</t>
  </si>
  <si>
    <t>St. George</t>
  </si>
  <si>
    <t>Northridge</t>
  </si>
  <si>
    <t>Walnut</t>
  </si>
  <si>
    <t>Piñon Hills</t>
  </si>
  <si>
    <t>SUZ</t>
  </si>
  <si>
    <t>Carson City</t>
  </si>
  <si>
    <t>86cc-200cc “A”</t>
  </si>
  <si>
    <t>Torrance</t>
  </si>
  <si>
    <t>Reno</t>
  </si>
  <si>
    <t>Cedar Glen</t>
  </si>
  <si>
    <t>Acton</t>
  </si>
  <si>
    <t>HSQ</t>
  </si>
  <si>
    <t>Bermuda Dunes</t>
  </si>
  <si>
    <t>Ladera Ranch</t>
  </si>
  <si>
    <t>Veteran (30 yrs. &amp; up) “A”</t>
  </si>
  <si>
    <t>Sanger</t>
  </si>
  <si>
    <t>Sparks</t>
  </si>
  <si>
    <t>N1V</t>
  </si>
  <si>
    <t>Apple Valley</t>
  </si>
  <si>
    <t>V2</t>
  </si>
  <si>
    <t>Reedley</t>
  </si>
  <si>
    <t>V600</t>
  </si>
  <si>
    <t>Oak Hills</t>
  </si>
  <si>
    <t>Fresno</t>
  </si>
  <si>
    <t>Anaheim</t>
  </si>
  <si>
    <t>Lancaster</t>
  </si>
  <si>
    <t>Las Vegas</t>
  </si>
  <si>
    <t>Bishop</t>
  </si>
  <si>
    <t>Yucca Valley</t>
  </si>
  <si>
    <t>Senior (40 yrs. &amp; up) “A”</t>
  </si>
  <si>
    <t>Bozeman</t>
  </si>
  <si>
    <t>Orange</t>
  </si>
  <si>
    <t>Chalfant Valley</t>
  </si>
  <si>
    <t>Agua Dulce</t>
  </si>
  <si>
    <t>Highland</t>
  </si>
  <si>
    <t>Simi Valley</t>
  </si>
  <si>
    <t>Layton</t>
  </si>
  <si>
    <t>Avalon</t>
  </si>
  <si>
    <t>O1</t>
  </si>
  <si>
    <t>Phelan</t>
  </si>
  <si>
    <t>Westminster</t>
  </si>
  <si>
    <t>Downey</t>
  </si>
  <si>
    <t>Super Senior (50 yrs. &amp; up) “A”</t>
  </si>
  <si>
    <t>M181</t>
  </si>
  <si>
    <t>M1</t>
  </si>
  <si>
    <t>Tehachapi</t>
  </si>
  <si>
    <t>Leona Valley</t>
  </si>
  <si>
    <t>Santa Ana</t>
  </si>
  <si>
    <t>Santa Clarita</t>
  </si>
  <si>
    <t>Mira Loma</t>
  </si>
  <si>
    <t>M222</t>
  </si>
  <si>
    <t>Redondo Beach</t>
  </si>
  <si>
    <t>M9</t>
  </si>
  <si>
    <t>Glendora</t>
  </si>
  <si>
    <t>Women 86cc-Open “A/B”</t>
  </si>
  <si>
    <t>Corona</t>
  </si>
  <si>
    <t>San Clemente</t>
  </si>
  <si>
    <t>Hesperia</t>
  </si>
  <si>
    <t>251cc-open “B”</t>
  </si>
  <si>
    <t>Ventura</t>
  </si>
  <si>
    <t>Chino Hills</t>
  </si>
  <si>
    <t>Nibley</t>
  </si>
  <si>
    <t>Santa Barbara</t>
  </si>
  <si>
    <t>201cc-250cc “B”</t>
  </si>
  <si>
    <t>Whittier</t>
  </si>
  <si>
    <t>Huntington Beac</t>
  </si>
  <si>
    <t>86cc-200cc “B”</t>
  </si>
  <si>
    <t>Veteran (30 yrs. &amp; up) “B”</t>
  </si>
  <si>
    <t>Mammoth Lakes</t>
  </si>
  <si>
    <t>Oceanside</t>
  </si>
  <si>
    <t>Senior (40 yrs. &amp; up) “B”</t>
  </si>
  <si>
    <t>Los Angeles</t>
  </si>
  <si>
    <t>West Hills</t>
  </si>
  <si>
    <t>Aliso Viejo</t>
  </si>
  <si>
    <t>Super Senior (50 yrs. &amp; up) “B”</t>
  </si>
  <si>
    <t>Newhall</t>
  </si>
  <si>
    <t>Lompoc</t>
  </si>
  <si>
    <t>Fullerton</t>
  </si>
  <si>
    <t>M26</t>
  </si>
  <si>
    <t>Lomita</t>
  </si>
  <si>
    <t>251cc-open “C”</t>
  </si>
  <si>
    <t>Oak View</t>
  </si>
  <si>
    <t>Covina</t>
  </si>
  <si>
    <t>Quartz Hill</t>
  </si>
  <si>
    <t>Exeter</t>
  </si>
  <si>
    <t>M62</t>
  </si>
  <si>
    <t>201cc-250cc “C”</t>
  </si>
  <si>
    <t>Fontana</t>
  </si>
  <si>
    <t>86cc-200cc “C”</t>
  </si>
  <si>
    <t>Yucaipa</t>
  </si>
  <si>
    <t>Veteran (30 yrs. &amp; up) “C”</t>
  </si>
  <si>
    <t>V777</t>
  </si>
  <si>
    <t>V54</t>
  </si>
  <si>
    <t>Woodland Hills</t>
  </si>
  <si>
    <t>San Diego</t>
  </si>
  <si>
    <t>Laguna Hills</t>
  </si>
  <si>
    <t>Lake Forest</t>
  </si>
  <si>
    <t>Van Nuys</t>
  </si>
  <si>
    <t>Senior (40 yrs. &amp; up) “C”</t>
  </si>
  <si>
    <t>Joshua Tree</t>
  </si>
  <si>
    <t>Canyon Country</t>
  </si>
  <si>
    <t>Lake Elsinore</t>
  </si>
  <si>
    <t>Super Senior (50 yrs. &amp; up) “C”</t>
  </si>
  <si>
    <t>M795</t>
  </si>
  <si>
    <t>Burbank</t>
  </si>
  <si>
    <t>Women 86cc-Open “C”</t>
  </si>
  <si>
    <t>Toluca Lake</t>
  </si>
  <si>
    <t>W15</t>
  </si>
  <si>
    <t>Masters 60+</t>
  </si>
  <si>
    <t>N2R</t>
  </si>
  <si>
    <t>Upland</t>
  </si>
  <si>
    <t>Huntington Beach</t>
  </si>
  <si>
    <t>L2</t>
  </si>
  <si>
    <t>R2</t>
  </si>
  <si>
    <t>Valley Village</t>
  </si>
  <si>
    <t>R9</t>
  </si>
  <si>
    <t>Rialto</t>
  </si>
  <si>
    <t>ATV 100-Open (15 yrs. &amp; up) “A”</t>
  </si>
  <si>
    <t>N1Q</t>
  </si>
  <si>
    <t>T1</t>
  </si>
  <si>
    <t>ATV 100-Open (15 yrs. &amp; up) “B”</t>
  </si>
  <si>
    <t>T15</t>
  </si>
  <si>
    <t>T3</t>
  </si>
  <si>
    <t>T25</t>
  </si>
  <si>
    <t>ATV 100-Open (15 yrs. &amp; up) “C”</t>
  </si>
  <si>
    <t>North Hills</t>
  </si>
  <si>
    <t>T23</t>
  </si>
  <si>
    <t>T8</t>
  </si>
  <si>
    <t>Newbury Park</t>
  </si>
  <si>
    <t>Lakewood</t>
  </si>
  <si>
    <t>D37 Class</t>
  </si>
  <si>
    <t>LWT I Beg</t>
  </si>
  <si>
    <t>HWT Beg</t>
  </si>
  <si>
    <t>HWT Exp</t>
  </si>
  <si>
    <t>HWT Int</t>
  </si>
  <si>
    <t>HWT Nov</t>
  </si>
  <si>
    <t>LWT II Beg</t>
  </si>
  <si>
    <t>LWT II Exp</t>
  </si>
  <si>
    <t>LWT II Int</t>
  </si>
  <si>
    <t>LWT II Nov</t>
  </si>
  <si>
    <t>ATV Exp</t>
  </si>
  <si>
    <t>ATV Int</t>
  </si>
  <si>
    <t>ATV Nov</t>
  </si>
  <si>
    <t>Masters Exp</t>
  </si>
  <si>
    <t>D37</t>
  </si>
  <si>
    <t>Nat</t>
  </si>
  <si>
    <t>3x</t>
  </si>
  <si>
    <t>21x</t>
  </si>
  <si>
    <t>O4x</t>
  </si>
  <si>
    <t>O36x</t>
  </si>
  <si>
    <t>M4x</t>
  </si>
  <si>
    <t>M2x</t>
  </si>
  <si>
    <t>M5x</t>
  </si>
  <si>
    <t>V1x</t>
  </si>
  <si>
    <t>V152x</t>
  </si>
  <si>
    <t>Sen Hwt Exp</t>
  </si>
  <si>
    <t>Sen Hwt Int</t>
  </si>
  <si>
    <t>Sen Hwt Nov</t>
  </si>
  <si>
    <t>Mag Hwt Exp</t>
  </si>
  <si>
    <t>Mag Hwt Int</t>
  </si>
  <si>
    <t>Mag Hwt Nov</t>
  </si>
  <si>
    <t>Vet Hwt Exp</t>
  </si>
  <si>
    <t>Vet Hwt Int</t>
  </si>
  <si>
    <t>Vet Hwt Nov</t>
  </si>
  <si>
    <t>Women Exp</t>
  </si>
  <si>
    <t>Women Nov</t>
  </si>
  <si>
    <t>Legends Exp</t>
  </si>
  <si>
    <t>DQ</t>
  </si>
  <si>
    <t>OA</t>
  </si>
  <si>
    <t>Loops</t>
  </si>
  <si>
    <t>National Class</t>
  </si>
  <si>
    <t>Div</t>
  </si>
  <si>
    <t>Name</t>
  </si>
  <si>
    <t>Kurt Caselli</t>
  </si>
  <si>
    <t>Nicholas Burson</t>
  </si>
  <si>
    <t>Justin Morrow</t>
  </si>
  <si>
    <t>Brady Elton</t>
  </si>
  <si>
    <t>Max Eddy</t>
  </si>
  <si>
    <t>Axel Pearson</t>
  </si>
  <si>
    <t>Morgan Crawford</t>
  </si>
  <si>
    <t>Ryan Kudla</t>
  </si>
  <si>
    <t>Dan Capparelli</t>
  </si>
  <si>
    <t>Cordis Brooks</t>
  </si>
  <si>
    <t>Colton Jones</t>
  </si>
  <si>
    <t>Skyler Howes</t>
  </si>
  <si>
    <t>Michael Allen</t>
  </si>
  <si>
    <t>Mark Weirich</t>
  </si>
  <si>
    <t>Dave Dunacheck</t>
  </si>
  <si>
    <t>Ryan Liebelt</t>
  </si>
  <si>
    <t>Samuel Fuller</t>
  </si>
  <si>
    <t>Brandon Wright</t>
  </si>
  <si>
    <t>Brian Mackenzie</t>
  </si>
  <si>
    <t>Brett Hoffman</t>
  </si>
  <si>
    <t>Phil Pira</t>
  </si>
  <si>
    <t>Brenden Throckmorton</t>
  </si>
  <si>
    <t>Brandon Merbach</t>
  </si>
  <si>
    <t>Joel Leighton</t>
  </si>
  <si>
    <t>Brendan Crow</t>
  </si>
  <si>
    <t>Robert Allen</t>
  </si>
  <si>
    <t>Kyle King</t>
  </si>
  <si>
    <t>Dennis Maurer</t>
  </si>
  <si>
    <t>Michael Whitcomb</t>
  </si>
  <si>
    <t>Robert Koch</t>
  </si>
  <si>
    <t>James Rhodes</t>
  </si>
  <si>
    <t>Leon Hanson</t>
  </si>
  <si>
    <t>Kenneth Hansing</t>
  </si>
  <si>
    <t>Thomas Pira</t>
  </si>
  <si>
    <t>John Kearney</t>
  </si>
  <si>
    <t>Jason Piper</t>
  </si>
  <si>
    <t>Benjamin Meza</t>
  </si>
  <si>
    <t>Greg Iesberts</t>
  </si>
  <si>
    <t>Larry Engwall</t>
  </si>
  <si>
    <t>Tim Bradford</t>
  </si>
  <si>
    <t>Chris Mahoney</t>
  </si>
  <si>
    <t>Ron Zobell</t>
  </si>
  <si>
    <t>Steven Kirk III</t>
  </si>
  <si>
    <t>Andrew Jolley</t>
  </si>
  <si>
    <t>Dean Manuel</t>
  </si>
  <si>
    <t>Logan Davis</t>
  </si>
  <si>
    <t>Sam Bangert</t>
  </si>
  <si>
    <t>Max Brunson</t>
  </si>
  <si>
    <t>Brody Honea</t>
  </si>
  <si>
    <t>Mike King</t>
  </si>
  <si>
    <t>Brian Schuster</t>
  </si>
  <si>
    <t>Alex Jacquez</t>
  </si>
  <si>
    <t>Eric Eviston</t>
  </si>
  <si>
    <t>Darran Falcone</t>
  </si>
  <si>
    <t>Gary Brown</t>
  </si>
  <si>
    <t>Dustin Pauls</t>
  </si>
  <si>
    <t>Ken Boyenga</t>
  </si>
  <si>
    <t>Lawrence Klein</t>
  </si>
  <si>
    <t>Neil Pieterse</t>
  </si>
  <si>
    <t>William Zengler Jr</t>
  </si>
  <si>
    <t>Maverick Shuey</t>
  </si>
  <si>
    <t>William Pavlu</t>
  </si>
  <si>
    <t>Donnie Crutcher</t>
  </si>
  <si>
    <t>Don Christie</t>
  </si>
  <si>
    <t>Ronald Hetherington</t>
  </si>
  <si>
    <t>Kerry Chartier</t>
  </si>
  <si>
    <t>Kassie Gray</t>
  </si>
  <si>
    <t>Kinga Modliszewska</t>
  </si>
  <si>
    <t>Ronald Kenyon</t>
  </si>
  <si>
    <t>David Hunt</t>
  </si>
  <si>
    <t>Ernie Mnoian</t>
  </si>
  <si>
    <t>Chris Cory</t>
  </si>
  <si>
    <t>Luke Fitzgerald</t>
  </si>
  <si>
    <t>Russell Woolmore</t>
  </si>
  <si>
    <t>Total</t>
  </si>
  <si>
    <t>Exp</t>
  </si>
  <si>
    <t>Int</t>
  </si>
  <si>
    <t>Nov</t>
  </si>
  <si>
    <t>Beg</t>
  </si>
  <si>
    <t>Entries</t>
  </si>
  <si>
    <t>Trophies</t>
  </si>
  <si>
    <t>Mini</t>
  </si>
  <si>
    <t>LWT II</t>
  </si>
  <si>
    <t>LWT I</t>
  </si>
  <si>
    <t>HWT</t>
  </si>
  <si>
    <t>Women</t>
  </si>
  <si>
    <t>Vet Hwt</t>
  </si>
  <si>
    <t>Sen Hwt</t>
  </si>
  <si>
    <t>Mag Hwt</t>
  </si>
  <si>
    <t>Masters</t>
  </si>
  <si>
    <t>Legends</t>
  </si>
  <si>
    <t>Hack</t>
  </si>
  <si>
    <t>Notes</t>
  </si>
  <si>
    <t>* A "T" next to your name indicates trophy winner</t>
  </si>
  <si>
    <t>* If you are a trophy winner and your name is misspelled,</t>
  </si>
  <si>
    <t>*  For results corrections, please contact Richie Wohlers</t>
  </si>
  <si>
    <t xml:space="preserve">    richie@fouracesmc.org 805-358-2668</t>
  </si>
  <si>
    <t>Visit the District 37 website: www.district37ama.org</t>
  </si>
  <si>
    <t>Visit the Four Aces website:  www.fouracesmc.org</t>
  </si>
  <si>
    <t>ATV</t>
  </si>
  <si>
    <t>LWT I Exp</t>
  </si>
  <si>
    <t>LWT I Int</t>
  </si>
  <si>
    <t>LWT I Nov</t>
  </si>
  <si>
    <t xml:space="preserve"> Free Entries</t>
  </si>
  <si>
    <t>Event Workers</t>
  </si>
  <si>
    <t>Class</t>
  </si>
  <si>
    <t>AMA</t>
  </si>
  <si>
    <t>Four Aces</t>
  </si>
  <si>
    <t>Peter Bormanis</t>
  </si>
  <si>
    <t>Steve Spragle</t>
  </si>
  <si>
    <t>Rick Elmore</t>
  </si>
  <si>
    <t>Aaron Austin</t>
  </si>
  <si>
    <t>Ken Baez</t>
  </si>
  <si>
    <t>Phil Arechiga</t>
  </si>
  <si>
    <t>Kent Bartels</t>
  </si>
  <si>
    <t>Greg Meyers</t>
  </si>
  <si>
    <t>Teri Meyers</t>
  </si>
  <si>
    <t>Richie Wohlers</t>
  </si>
  <si>
    <t>Bruce Groves</t>
  </si>
  <si>
    <t>Steve Webb</t>
  </si>
  <si>
    <t>Invaders</t>
  </si>
  <si>
    <t>Thanks to all those from outside the Four Aces who volunteered to help us out.</t>
  </si>
  <si>
    <t>So Cal</t>
  </si>
  <si>
    <t>Earl Mullis</t>
  </si>
  <si>
    <t>Jon Johnson</t>
  </si>
  <si>
    <t>Dirt Diggers</t>
  </si>
  <si>
    <t>Desert MC</t>
  </si>
  <si>
    <t>Scott Houser</t>
  </si>
  <si>
    <t>John Julander</t>
  </si>
  <si>
    <t>O46</t>
  </si>
  <si>
    <t>Mark Wiedeman</t>
  </si>
  <si>
    <t>Edward Spiess</t>
  </si>
  <si>
    <t>Don Shapen</t>
  </si>
  <si>
    <t>Ryan Romero</t>
  </si>
  <si>
    <t>TR</t>
  </si>
  <si>
    <t>Rick Nuss</t>
  </si>
  <si>
    <t>M702</t>
  </si>
  <si>
    <t>2013 Moose Run AMA National Hare &amp; Hound</t>
  </si>
  <si>
    <t>Kendall Norman</t>
  </si>
  <si>
    <t xml:space="preserve"> CA</t>
  </si>
  <si>
    <t xml:space="preserve"> ID</t>
  </si>
  <si>
    <t>TJ Hannifin</t>
  </si>
  <si>
    <t>Eureka</t>
  </si>
  <si>
    <t xml:space="preserve"> UT</t>
  </si>
  <si>
    <t>Jacob Argubright</t>
  </si>
  <si>
    <t>N341</t>
  </si>
  <si>
    <t>Tuffy Pearson</t>
  </si>
  <si>
    <t>TM</t>
  </si>
  <si>
    <t xml:space="preserve"> NV</t>
  </si>
  <si>
    <t>N338</t>
  </si>
  <si>
    <t>Robert Underwood</t>
  </si>
  <si>
    <t>N326</t>
  </si>
  <si>
    <t>N358</t>
  </si>
  <si>
    <t>Levi Hutchings</t>
  </si>
  <si>
    <t>Elko</t>
  </si>
  <si>
    <t>Christopher Morrow</t>
  </si>
  <si>
    <t>N1</t>
  </si>
  <si>
    <t>N382</t>
  </si>
  <si>
    <t>Joshua Knight</t>
  </si>
  <si>
    <t>Ogden</t>
  </si>
  <si>
    <t>N350</t>
  </si>
  <si>
    <t>Austin Keys</t>
  </si>
  <si>
    <t>Edwards</t>
  </si>
  <si>
    <t>N300</t>
  </si>
  <si>
    <t>Saint George</t>
  </si>
  <si>
    <t>N22X</t>
  </si>
  <si>
    <t>120c</t>
  </si>
  <si>
    <t>Kris Keefer</t>
  </si>
  <si>
    <t>N354</t>
  </si>
  <si>
    <t>Sean Berryman</t>
  </si>
  <si>
    <t>2x</t>
  </si>
  <si>
    <t>OA7</t>
  </si>
  <si>
    <t>O41</t>
  </si>
  <si>
    <t>162x</t>
  </si>
  <si>
    <t>Bryan Norman</t>
  </si>
  <si>
    <t>Solvang</t>
  </si>
  <si>
    <t>V226</t>
  </si>
  <si>
    <t>Ryan Spangler</t>
  </si>
  <si>
    <t>Trabuco Canyon</t>
  </si>
  <si>
    <t>V155x</t>
  </si>
  <si>
    <t>N385</t>
  </si>
  <si>
    <t>Wesley Luly</t>
  </si>
  <si>
    <t>Belgrade</t>
  </si>
  <si>
    <t xml:space="preserve"> MT</t>
  </si>
  <si>
    <t>5x</t>
  </si>
  <si>
    <t>146x</t>
  </si>
  <si>
    <t>N1S</t>
  </si>
  <si>
    <t>N345</t>
  </si>
  <si>
    <t>Curtis Bradley</t>
  </si>
  <si>
    <t>N343</t>
  </si>
  <si>
    <t>N370</t>
  </si>
  <si>
    <t>O777x</t>
  </si>
  <si>
    <t>O30</t>
  </si>
  <si>
    <t>V30</t>
  </si>
  <si>
    <t>N16X</t>
  </si>
  <si>
    <t>N425</t>
  </si>
  <si>
    <t>Joey Mashchak</t>
  </si>
  <si>
    <t>Murrieta</t>
  </si>
  <si>
    <t>O714x</t>
  </si>
  <si>
    <t>V16x</t>
  </si>
  <si>
    <t>N441</t>
  </si>
  <si>
    <t>Tim Fitzpatrick</t>
  </si>
  <si>
    <t>Yerington</t>
  </si>
  <si>
    <t>V300</t>
  </si>
  <si>
    <t>V28</t>
  </si>
  <si>
    <t>M1x</t>
  </si>
  <si>
    <t>N316</t>
  </si>
  <si>
    <t>V132</t>
  </si>
  <si>
    <t>Phillip Zackrison</t>
  </si>
  <si>
    <t>N322</t>
  </si>
  <si>
    <t>N406</t>
  </si>
  <si>
    <t>Bryan Denny</t>
  </si>
  <si>
    <t>Garden Grove</t>
  </si>
  <si>
    <t>719x</t>
  </si>
  <si>
    <t>N387</t>
  </si>
  <si>
    <t>M195</t>
  </si>
  <si>
    <t>Chris Ridgway</t>
  </si>
  <si>
    <t>N430</t>
  </si>
  <si>
    <t>Boulder City</t>
  </si>
  <si>
    <t>M6</t>
  </si>
  <si>
    <t>Dave Byrd</t>
  </si>
  <si>
    <t>420x</t>
  </si>
  <si>
    <t>N365</t>
  </si>
  <si>
    <t>O40</t>
  </si>
  <si>
    <t>N394</t>
  </si>
  <si>
    <t>David Scarponi</t>
  </si>
  <si>
    <t>O4</t>
  </si>
  <si>
    <t>N383</t>
  </si>
  <si>
    <t>Brett Sorbet</t>
  </si>
  <si>
    <t>N3M</t>
  </si>
  <si>
    <t>O11x</t>
  </si>
  <si>
    <t>6c</t>
  </si>
  <si>
    <t>Johnathan Gamaunt</t>
  </si>
  <si>
    <t>O5x</t>
  </si>
  <si>
    <t>497x</t>
  </si>
  <si>
    <t>Brandon Krause</t>
  </si>
  <si>
    <t>39x</t>
  </si>
  <si>
    <t>James Jenkins</t>
  </si>
  <si>
    <t>Rosamond</t>
  </si>
  <si>
    <t>Steven Lantz</t>
  </si>
  <si>
    <t>9c</t>
  </si>
  <si>
    <t>Brian Stevens</t>
  </si>
  <si>
    <t>N344</t>
  </si>
  <si>
    <t>Jesse Canepa</t>
  </si>
  <si>
    <t>Searchlight</t>
  </si>
  <si>
    <t>N423</t>
  </si>
  <si>
    <t>Kyler Christensen</t>
  </si>
  <si>
    <t>Delta</t>
  </si>
  <si>
    <t>O6x</t>
  </si>
  <si>
    <t>O7x</t>
  </si>
  <si>
    <t>Roger Hurd</t>
  </si>
  <si>
    <t>Crestline</t>
  </si>
  <si>
    <t>N434</t>
  </si>
  <si>
    <t>Dallin Pearson</t>
  </si>
  <si>
    <t>M104x</t>
  </si>
  <si>
    <t>Steve Rinker Jr</t>
  </si>
  <si>
    <t>N362</t>
  </si>
  <si>
    <t>153x</t>
  </si>
  <si>
    <t>Nick Benedetto</t>
  </si>
  <si>
    <t>Steve Guyse</t>
  </si>
  <si>
    <t>165x</t>
  </si>
  <si>
    <t>Todd Rooney</t>
  </si>
  <si>
    <t>150x</t>
  </si>
  <si>
    <t>Dillon Herrick</t>
  </si>
  <si>
    <t>N357</t>
  </si>
  <si>
    <t>Randy Nix</t>
  </si>
  <si>
    <t>Temecula</t>
  </si>
  <si>
    <t>N349</t>
  </si>
  <si>
    <t>Daniel Spring</t>
  </si>
  <si>
    <t>O303</t>
  </si>
  <si>
    <t>Nils Davis</t>
  </si>
  <si>
    <t>O215</t>
  </si>
  <si>
    <t>Michael Phillips</t>
  </si>
  <si>
    <t>David Rickaby</t>
  </si>
  <si>
    <t>V130</t>
  </si>
  <si>
    <t>Jason Schalow</t>
  </si>
  <si>
    <t>601x</t>
  </si>
  <si>
    <t>91x</t>
  </si>
  <si>
    <t>Aron Gustafson</t>
  </si>
  <si>
    <t>Azusa</t>
  </si>
  <si>
    <t>N393</t>
  </si>
  <si>
    <t>Keith Olsen</t>
  </si>
  <si>
    <t>N429</t>
  </si>
  <si>
    <t>Jerry Herling</t>
  </si>
  <si>
    <t>28x</t>
  </si>
  <si>
    <t>N436</t>
  </si>
  <si>
    <t>M34x</t>
  </si>
  <si>
    <t>Larry George</t>
  </si>
  <si>
    <t>O92x</t>
  </si>
  <si>
    <t>Scott Schechter</t>
  </si>
  <si>
    <t>Fallbrook</t>
  </si>
  <si>
    <t>N426</t>
  </si>
  <si>
    <t>O33</t>
  </si>
  <si>
    <t>Thomas Albright</t>
  </si>
  <si>
    <t>818x</t>
  </si>
  <si>
    <t>Wesley Lewis</t>
  </si>
  <si>
    <t>N334</t>
  </si>
  <si>
    <t>Jared Spencer</t>
  </si>
  <si>
    <t>141x</t>
  </si>
  <si>
    <t>Tyler Aungst</t>
  </si>
  <si>
    <t>Zachary Marshall</t>
  </si>
  <si>
    <t>O97</t>
  </si>
  <si>
    <t>Von Trunk</t>
  </si>
  <si>
    <t>Cathedral City</t>
  </si>
  <si>
    <t>V4</t>
  </si>
  <si>
    <t>N424</t>
  </si>
  <si>
    <t>Maggie Pearson</t>
  </si>
  <si>
    <t>N450</t>
  </si>
  <si>
    <t>N4M</t>
  </si>
  <si>
    <t>Keith Dejongh</t>
  </si>
  <si>
    <t>O35</t>
  </si>
  <si>
    <t>N518</t>
  </si>
  <si>
    <t>Kadin Guard</t>
  </si>
  <si>
    <t>N363</t>
  </si>
  <si>
    <t>Jake Johanson</t>
  </si>
  <si>
    <t>Big Bear Lake</t>
  </si>
  <si>
    <t>O105x</t>
  </si>
  <si>
    <t>O133</t>
  </si>
  <si>
    <t>Mark Adams</t>
  </si>
  <si>
    <t>N309</t>
  </si>
  <si>
    <t>Tyler Williams</t>
  </si>
  <si>
    <t>N422</t>
  </si>
  <si>
    <t>Ty Montee</t>
  </si>
  <si>
    <t>O220</t>
  </si>
  <si>
    <t>Craig Voorting</t>
  </si>
  <si>
    <t>V122</t>
  </si>
  <si>
    <t>Gregory Gilbert</t>
  </si>
  <si>
    <t>O139</t>
  </si>
  <si>
    <t>V801x</t>
  </si>
  <si>
    <t>Joey West</t>
  </si>
  <si>
    <t>V135</t>
  </si>
  <si>
    <t>Ben Cauthen</t>
  </si>
  <si>
    <t>O707</t>
  </si>
  <si>
    <t>Steven Gallegos</t>
  </si>
  <si>
    <t>San Fernando</t>
  </si>
  <si>
    <t>V41</t>
  </si>
  <si>
    <t>N388</t>
  </si>
  <si>
    <t>Eddie Hernandez</t>
  </si>
  <si>
    <t>O911x</t>
  </si>
  <si>
    <t>N443</t>
  </si>
  <si>
    <t>Clayton Cross</t>
  </si>
  <si>
    <t>La Habra Heights</t>
  </si>
  <si>
    <t>Chris Laird</t>
  </si>
  <si>
    <t>Buena Park</t>
  </si>
  <si>
    <t>N432</t>
  </si>
  <si>
    <t>Mike Stout</t>
  </si>
  <si>
    <t>Price</t>
  </si>
  <si>
    <t>V123</t>
  </si>
  <si>
    <t>Matt Martin</t>
  </si>
  <si>
    <t>V45</t>
  </si>
  <si>
    <t>195x</t>
  </si>
  <si>
    <t>Vincent Morales</t>
  </si>
  <si>
    <t>N433</t>
  </si>
  <si>
    <t>Austin Stout</t>
  </si>
  <si>
    <t>29c</t>
  </si>
  <si>
    <t>Robert Eachus</t>
  </si>
  <si>
    <t>N311</t>
  </si>
  <si>
    <t>Tony Caruana</t>
  </si>
  <si>
    <t>Three Forks</t>
  </si>
  <si>
    <t>N335</t>
  </si>
  <si>
    <t>Derek Butler</t>
  </si>
  <si>
    <t>N428</t>
  </si>
  <si>
    <t>36c</t>
  </si>
  <si>
    <t>Matthew Krenik</t>
  </si>
  <si>
    <t>V121</t>
  </si>
  <si>
    <t>Noah Jordan</t>
  </si>
  <si>
    <t>Anza</t>
  </si>
  <si>
    <t>O51</t>
  </si>
  <si>
    <t>V999</t>
  </si>
  <si>
    <t>O33x</t>
  </si>
  <si>
    <t>Frank Wachter</t>
  </si>
  <si>
    <t>Saugus</t>
  </si>
  <si>
    <t>N439</t>
  </si>
  <si>
    <t>M18</t>
  </si>
  <si>
    <t>Theodore Hill</t>
  </si>
  <si>
    <t>N386</t>
  </si>
  <si>
    <t>David Sanchez</t>
  </si>
  <si>
    <t>W101</t>
  </si>
  <si>
    <t>Jamie Trulove</t>
  </si>
  <si>
    <t>O444</t>
  </si>
  <si>
    <t>Tim Crawford</t>
  </si>
  <si>
    <t>N440</t>
  </si>
  <si>
    <t>Edgar Inda</t>
  </si>
  <si>
    <t>89c</t>
  </si>
  <si>
    <t>Michael Stevens</t>
  </si>
  <si>
    <t>V61x</t>
  </si>
  <si>
    <t>Korey Kaup</t>
  </si>
  <si>
    <t>Christopher Metz</t>
  </si>
  <si>
    <t>V136</t>
  </si>
  <si>
    <t>Rudy Henderson</t>
  </si>
  <si>
    <t>Yorba Linda</t>
  </si>
  <si>
    <t>N435</t>
  </si>
  <si>
    <t>Chris Cabrera</t>
  </si>
  <si>
    <t>87c</t>
  </si>
  <si>
    <t>Austin Perkins</t>
  </si>
  <si>
    <t>O231</t>
  </si>
  <si>
    <t>Mike Snyder</t>
  </si>
  <si>
    <t>Victorville</t>
  </si>
  <si>
    <t>N347</t>
  </si>
  <si>
    <t>Tyler Johnston</t>
  </si>
  <si>
    <t>117x</t>
  </si>
  <si>
    <t>Joshua Badalewski</t>
  </si>
  <si>
    <t>O164</t>
  </si>
  <si>
    <t>Tracy Cramer</t>
  </si>
  <si>
    <t>N378</t>
  </si>
  <si>
    <t>Max Christensen</t>
  </si>
  <si>
    <t>Sun Valley</t>
  </si>
  <si>
    <t>M61</t>
  </si>
  <si>
    <t>M76</t>
  </si>
  <si>
    <t>Vince Eyre</t>
  </si>
  <si>
    <t>N324</t>
  </si>
  <si>
    <t>Paul Palmer</t>
  </si>
  <si>
    <t>R111</t>
  </si>
  <si>
    <t>Larry Kleinschmidt</t>
  </si>
  <si>
    <t>Laguna Niguel</t>
  </si>
  <si>
    <t>R250</t>
  </si>
  <si>
    <t>Keith Jones</t>
  </si>
  <si>
    <t>GG</t>
  </si>
  <si>
    <t>Templeton</t>
  </si>
  <si>
    <t>L9</t>
  </si>
  <si>
    <t>R82</t>
  </si>
  <si>
    <t>Ken Bunting</t>
  </si>
  <si>
    <t>R433</t>
  </si>
  <si>
    <t>Jack Morin</t>
  </si>
  <si>
    <t>R19</t>
  </si>
  <si>
    <t>M30</t>
  </si>
  <si>
    <t>Duarte</t>
  </si>
  <si>
    <t>Mike Patten</t>
  </si>
  <si>
    <t>M23</t>
  </si>
  <si>
    <t>R4</t>
  </si>
  <si>
    <t>Steve Freeman</t>
  </si>
  <si>
    <t>W18</t>
  </si>
  <si>
    <t>L5</t>
  </si>
  <si>
    <t>Lee Olson</t>
  </si>
  <si>
    <t>L39</t>
  </si>
  <si>
    <t>M58</t>
  </si>
  <si>
    <t>Gary Crawford</t>
  </si>
  <si>
    <t>M197</t>
  </si>
  <si>
    <t>Mark Haber</t>
  </si>
  <si>
    <t>O14x</t>
  </si>
  <si>
    <t>Jim Merrifield</t>
  </si>
  <si>
    <t>M15x</t>
  </si>
  <si>
    <t>Darrell Caddy</t>
  </si>
  <si>
    <t>David Hogan</t>
  </si>
  <si>
    <t>Narellan Vale</t>
  </si>
  <si>
    <t xml:space="preserve"> NS</t>
  </si>
  <si>
    <t>K8</t>
  </si>
  <si>
    <t>Jason Santos</t>
  </si>
  <si>
    <t>O224</t>
  </si>
  <si>
    <t>Ernie Alvarez</t>
  </si>
  <si>
    <t>M14</t>
  </si>
  <si>
    <t>R48</t>
  </si>
  <si>
    <t>Don Bauman</t>
  </si>
  <si>
    <t>W4</t>
  </si>
  <si>
    <t>Karl Karstens</t>
  </si>
  <si>
    <t>V22</t>
  </si>
  <si>
    <t>Guy Levandofsky</t>
  </si>
  <si>
    <t>W57</t>
  </si>
  <si>
    <t>Ricki Scherer</t>
  </si>
  <si>
    <t>Mojave</t>
  </si>
  <si>
    <t>Graham Snyder</t>
  </si>
  <si>
    <t>Altadena</t>
  </si>
  <si>
    <t>M216</t>
  </si>
  <si>
    <t>Steve Shade</t>
  </si>
  <si>
    <t>O99x</t>
  </si>
  <si>
    <t>David Pittman</t>
  </si>
  <si>
    <t>Gavin Preston</t>
  </si>
  <si>
    <t>Alta Loma</t>
  </si>
  <si>
    <t>147x</t>
  </si>
  <si>
    <t>Evan Lewis</t>
  </si>
  <si>
    <t>N384</t>
  </si>
  <si>
    <t>Thomas Matteson</t>
  </si>
  <si>
    <t>Carpinteria</t>
  </si>
  <si>
    <t>O89</t>
  </si>
  <si>
    <t>85x</t>
  </si>
  <si>
    <t>Jonathan Wachter</t>
  </si>
  <si>
    <t>Brandon Draguesku</t>
  </si>
  <si>
    <t>L3</t>
  </si>
  <si>
    <t>N352</t>
  </si>
  <si>
    <t>Colt Brinkerhoff</t>
  </si>
  <si>
    <t>St George</t>
  </si>
  <si>
    <t>N437</t>
  </si>
  <si>
    <t>Troy Garvin</t>
  </si>
  <si>
    <t>V6x</t>
  </si>
  <si>
    <t>Kevin Quigley</t>
  </si>
  <si>
    <t>Rcho Sta Marg</t>
  </si>
  <si>
    <t>97x</t>
  </si>
  <si>
    <t>Stephan Cantisano</t>
  </si>
  <si>
    <t>Blake Howard</t>
  </si>
  <si>
    <t>O711</t>
  </si>
  <si>
    <t>Lindsay Smith</t>
  </si>
  <si>
    <t>M59x</t>
  </si>
  <si>
    <t>Ronald Warwick</t>
  </si>
  <si>
    <t>Andris Lagzdins</t>
  </si>
  <si>
    <t>N420</t>
  </si>
  <si>
    <t>Sam Stiehl</t>
  </si>
  <si>
    <t>Salt Lake Cty</t>
  </si>
  <si>
    <t>O221</t>
  </si>
  <si>
    <t>Lance Huddleston</t>
  </si>
  <si>
    <t>W52</t>
  </si>
  <si>
    <t>Stephanie Martin</t>
  </si>
  <si>
    <t>M27</t>
  </si>
  <si>
    <t>Jerry Oman</t>
  </si>
  <si>
    <t>North Hollywood</t>
  </si>
  <si>
    <t>W10</t>
  </si>
  <si>
    <t>Julie Lee</t>
  </si>
  <si>
    <t>N417</t>
  </si>
  <si>
    <t>Jace Penney</t>
  </si>
  <si>
    <t>T13</t>
  </si>
  <si>
    <t>T17</t>
  </si>
  <si>
    <t>Jose Torres</t>
  </si>
  <si>
    <t>T12</t>
  </si>
  <si>
    <t>Cathy Duncan</t>
  </si>
  <si>
    <t>Los Alamos</t>
  </si>
  <si>
    <t>T2</t>
  </si>
  <si>
    <t>Armando Chavez</t>
  </si>
  <si>
    <t>T64</t>
  </si>
  <si>
    <t>Eric Pealstrom</t>
  </si>
  <si>
    <t>Tustin</t>
  </si>
  <si>
    <t>T10</t>
  </si>
  <si>
    <t>T19</t>
  </si>
  <si>
    <t>Jay Young</t>
  </si>
  <si>
    <t>921c</t>
  </si>
  <si>
    <t>Stirling Hopson</t>
  </si>
  <si>
    <t>La Habra</t>
  </si>
  <si>
    <t>T99</t>
  </si>
  <si>
    <t>T5</t>
  </si>
  <si>
    <t>W60</t>
  </si>
  <si>
    <t>Jennifer Blackwood</t>
  </si>
  <si>
    <t>T4</t>
  </si>
  <si>
    <t>Gilbert Davila</t>
  </si>
  <si>
    <t>Morongo Valley</t>
  </si>
  <si>
    <t>161x</t>
  </si>
  <si>
    <t>Colin Fisher</t>
  </si>
  <si>
    <t>V43x</t>
  </si>
  <si>
    <t>Michael Stallings</t>
  </si>
  <si>
    <t>POL</t>
  </si>
  <si>
    <t>Llano</t>
  </si>
  <si>
    <t>T37</t>
  </si>
  <si>
    <t>Jonathan Madden</t>
  </si>
  <si>
    <t>K21</t>
  </si>
  <si>
    <t>Oak Park</t>
  </si>
  <si>
    <t>N442</t>
  </si>
  <si>
    <t>Marcus Loll</t>
  </si>
  <si>
    <t>V313</t>
  </si>
  <si>
    <t>Tony Bartel</t>
  </si>
  <si>
    <t>N444</t>
  </si>
  <si>
    <t>Jeremy Wimer</t>
  </si>
  <si>
    <t>Roasamond</t>
  </si>
  <si>
    <t>N410</t>
  </si>
  <si>
    <t>414x</t>
  </si>
  <si>
    <t>Chance Wyllie</t>
  </si>
  <si>
    <t>William Courtney</t>
  </si>
  <si>
    <t>Lucerne Valley</t>
  </si>
  <si>
    <t>O5</t>
  </si>
  <si>
    <t>Cord Longenecker</t>
  </si>
  <si>
    <t>K27</t>
  </si>
  <si>
    <t>Jason Trieschman</t>
  </si>
  <si>
    <t>Kyle Nay</t>
  </si>
  <si>
    <t>O35x</t>
  </si>
  <si>
    <t>Aaron Lamarr</t>
  </si>
  <si>
    <t>V50</t>
  </si>
  <si>
    <t>Brian Anderson</t>
  </si>
  <si>
    <t>190x</t>
  </si>
  <si>
    <t>Encinitas</t>
  </si>
  <si>
    <t>N445</t>
  </si>
  <si>
    <t>Eric Holm</t>
  </si>
  <si>
    <t>N366</t>
  </si>
  <si>
    <t>N333</t>
  </si>
  <si>
    <t>Alex Lopez</t>
  </si>
  <si>
    <t>N323</t>
  </si>
  <si>
    <t>Ross Neely</t>
  </si>
  <si>
    <t>Chester</t>
  </si>
  <si>
    <t>Billy Smith Jr</t>
  </si>
  <si>
    <t>N416</t>
  </si>
  <si>
    <t>Lance Shurtz</t>
  </si>
  <si>
    <t>N431</t>
  </si>
  <si>
    <t>Levi Gill</t>
  </si>
  <si>
    <t>M115x</t>
  </si>
  <si>
    <t>Kenji Gauthier</t>
  </si>
  <si>
    <t>Robert Kraft</t>
  </si>
  <si>
    <t>N374</t>
  </si>
  <si>
    <t>Jake Zink</t>
  </si>
  <si>
    <t>N438</t>
  </si>
  <si>
    <t>Rily Ellinger</t>
  </si>
  <si>
    <t>Cody Patten</t>
  </si>
  <si>
    <t>O37x</t>
  </si>
  <si>
    <t>Eric Sedor</t>
  </si>
  <si>
    <t>M196</t>
  </si>
  <si>
    <t>David Woolmore</t>
  </si>
  <si>
    <t>Frazier Park</t>
  </si>
  <si>
    <t>N329</t>
  </si>
  <si>
    <t>Andrew Delgado Jr</t>
  </si>
  <si>
    <t>N427</t>
  </si>
  <si>
    <t>Clayton Reynolds</t>
  </si>
  <si>
    <t>N321</t>
  </si>
  <si>
    <t>David Kendrick</t>
  </si>
  <si>
    <t>N421</t>
  </si>
  <si>
    <t>Jason Jones</t>
  </si>
  <si>
    <t>164x</t>
  </si>
  <si>
    <t>Kyle Phillips</t>
  </si>
  <si>
    <t>12x</t>
  </si>
  <si>
    <t>O98x</t>
  </si>
  <si>
    <t>Andrew Margolin</t>
  </si>
  <si>
    <t>Granada Hills</t>
  </si>
  <si>
    <t>34c</t>
  </si>
  <si>
    <t>Zackary Smith</t>
  </si>
  <si>
    <t>V808</t>
  </si>
  <si>
    <t>Neale Aulakh</t>
  </si>
  <si>
    <t>Missed Ck 1</t>
  </si>
  <si>
    <t>N419</t>
  </si>
  <si>
    <t>Missed Ck 5</t>
  </si>
  <si>
    <t>N418</t>
  </si>
  <si>
    <t>Sen Hwt Beg</t>
  </si>
  <si>
    <t>Vet Hwt Beg</t>
  </si>
  <si>
    <t>Sen Lwt Exp</t>
  </si>
  <si>
    <t>Mag Lwt Exp</t>
  </si>
  <si>
    <t>Vet Lwt Exp</t>
  </si>
  <si>
    <t>Sen Lwt Int</t>
  </si>
  <si>
    <t>Mag Lwt Int</t>
  </si>
  <si>
    <t>Vet Lwt Int</t>
  </si>
  <si>
    <t>Sen Lwt Nov</t>
  </si>
  <si>
    <t>Mag Lwt Nov</t>
  </si>
  <si>
    <t>Vet Lwt Nov</t>
  </si>
  <si>
    <t>Badgers</t>
  </si>
  <si>
    <t>JP Alvarez</t>
  </si>
  <si>
    <t>10x</t>
  </si>
  <si>
    <t>VCMC</t>
  </si>
  <si>
    <t>Shamrocks</t>
  </si>
  <si>
    <t>CA</t>
  </si>
  <si>
    <t>Prospectors</t>
  </si>
  <si>
    <t>100's</t>
  </si>
  <si>
    <t>W12</t>
  </si>
  <si>
    <t>Women Int</t>
  </si>
  <si>
    <t>N368</t>
  </si>
  <si>
    <t>Trailblazers</t>
  </si>
  <si>
    <t>Hilltoppers</t>
  </si>
  <si>
    <t>HBMC</t>
  </si>
  <si>
    <t>V15</t>
  </si>
  <si>
    <t>Buzzards</t>
  </si>
  <si>
    <t>Viewfinders</t>
  </si>
  <si>
    <t>Rovers</t>
  </si>
  <si>
    <t>Jackrabbits</t>
  </si>
  <si>
    <t>M28</t>
  </si>
  <si>
    <t>Checkers</t>
  </si>
  <si>
    <t>Prairie Dogs</t>
  </si>
  <si>
    <t>949x</t>
  </si>
  <si>
    <t>Vikings</t>
  </si>
  <si>
    <t>Rancho Cucamonga</t>
  </si>
  <si>
    <t>Chris Kallen</t>
  </si>
  <si>
    <t>R29</t>
  </si>
  <si>
    <t>O10</t>
  </si>
  <si>
    <t>CCMA</t>
  </si>
  <si>
    <t>Big Bear Trail Riders</t>
  </si>
  <si>
    <t>Steven Jones III</t>
  </si>
  <si>
    <t>Levi Jones</t>
  </si>
  <si>
    <t>Pomona</t>
  </si>
  <si>
    <t>163x</t>
  </si>
  <si>
    <t>M32x</t>
  </si>
  <si>
    <t>M60</t>
  </si>
  <si>
    <t>23x</t>
  </si>
  <si>
    <t>Roadrunners</t>
  </si>
  <si>
    <t>Troy LeGrande</t>
  </si>
  <si>
    <t>Mini Nov</t>
  </si>
  <si>
    <t>John McKeehan</t>
  </si>
  <si>
    <t>Todd Manner</t>
  </si>
  <si>
    <t>Andrew McDaniel</t>
  </si>
  <si>
    <t>AC</t>
  </si>
  <si>
    <t>United MC</t>
  </si>
  <si>
    <t>Matthew McGowen</t>
  </si>
  <si>
    <t>Jeff MacDonald</t>
  </si>
  <si>
    <t>San Juan Capistrano</t>
  </si>
  <si>
    <t>Shane McNulty</t>
  </si>
  <si>
    <t>Michael McGurk</t>
  </si>
  <si>
    <t>Training Wheels</t>
  </si>
  <si>
    <t>Chance McCamish</t>
  </si>
  <si>
    <t>Lassen MC</t>
  </si>
  <si>
    <t>William O'Hara</t>
  </si>
  <si>
    <t>SNDR</t>
  </si>
  <si>
    <t>Mini Beg</t>
  </si>
  <si>
    <t>N353</t>
  </si>
  <si>
    <t>Vet Lwt Beg</t>
  </si>
  <si>
    <t>Sageriders</t>
  </si>
  <si>
    <t>Lost Coyotes</t>
  </si>
  <si>
    <t>84x</t>
  </si>
  <si>
    <t>Richard Wagner</t>
  </si>
  <si>
    <t>Tulare</t>
  </si>
  <si>
    <t>1x</t>
  </si>
  <si>
    <t>21c</t>
  </si>
  <si>
    <t>Lake Havasu City</t>
  </si>
  <si>
    <t xml:space="preserve"> AZ</t>
  </si>
  <si>
    <t>Simi Valley MC</t>
  </si>
  <si>
    <t>N1M</t>
  </si>
  <si>
    <t>Val Verde</t>
  </si>
  <si>
    <t>Vet Lwt</t>
  </si>
  <si>
    <t>Sen Lwt</t>
  </si>
  <si>
    <t>Mag Lwt</t>
  </si>
  <si>
    <t>* Trophies will be mailed towards the end of March.</t>
  </si>
  <si>
    <t>*  For scoring disputes, please contact referee Ken Baez</t>
  </si>
  <si>
    <t xml:space="preserve">   referee@fouracesmc.org 951-369-1814</t>
  </si>
  <si>
    <t xml:space="preserve">  notify Richie Wohlers ASAP.</t>
  </si>
  <si>
    <t>Jeff Gifford</t>
  </si>
  <si>
    <t>Dale Shuttleworth</t>
  </si>
  <si>
    <t>O81</t>
  </si>
  <si>
    <t>M440</t>
  </si>
  <si>
    <t>Adam Casper</t>
  </si>
  <si>
    <t>O43</t>
  </si>
  <si>
    <t>O505x</t>
  </si>
  <si>
    <t>O110</t>
  </si>
  <si>
    <t>Hwt Nov</t>
  </si>
  <si>
    <t>Andrew Duchscher</t>
  </si>
  <si>
    <t>Tom Martin</t>
  </si>
  <si>
    <t>R88</t>
  </si>
  <si>
    <t>Lwt II</t>
  </si>
  <si>
    <t>Dustin Oblonsky</t>
  </si>
  <si>
    <t>20c</t>
  </si>
  <si>
    <t>V715</t>
  </si>
  <si>
    <t>Tory Lewis</t>
  </si>
  <si>
    <t>V32</t>
  </si>
  <si>
    <t>M33x</t>
  </si>
  <si>
    <t>M31x</t>
  </si>
  <si>
    <t>O469x</t>
  </si>
  <si>
    <t>V57</t>
  </si>
  <si>
    <t>Alan Hensley</t>
  </si>
  <si>
    <t>M121</t>
  </si>
  <si>
    <t>L6</t>
  </si>
  <si>
    <t>L41</t>
  </si>
  <si>
    <t>M501x</t>
  </si>
  <si>
    <t>M22</t>
  </si>
  <si>
    <t>W19</t>
  </si>
  <si>
    <t>O64</t>
  </si>
  <si>
    <t>M35x</t>
  </si>
  <si>
    <t>M528</t>
  </si>
  <si>
    <t>Scott Shaner</t>
  </si>
  <si>
    <t>Mark Crookston</t>
  </si>
  <si>
    <t>M13x</t>
  </si>
  <si>
    <t>Sergio Mondragon</t>
  </si>
  <si>
    <t>O24</t>
  </si>
  <si>
    <t>O25</t>
  </si>
  <si>
    <t>M86</t>
  </si>
  <si>
    <t>V20x</t>
  </si>
  <si>
    <t>Lwt II Int</t>
  </si>
  <si>
    <t>T</t>
  </si>
  <si>
    <t>R86</t>
  </si>
  <si>
    <t>557c</t>
  </si>
  <si>
    <t>76c</t>
  </si>
  <si>
    <t>765 Benson Way</t>
  </si>
  <si>
    <t>Thousand Oaks, Ca. 91360</t>
  </si>
  <si>
    <t>RACE RESULTS</t>
  </si>
  <si>
    <t>V6</t>
  </si>
  <si>
    <t>Jeff Mohr</t>
  </si>
  <si>
    <t>V40</t>
  </si>
  <si>
    <t>Sean Norton</t>
  </si>
  <si>
    <t>Revised 6/5/2013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</si>
</sst>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164" fontId="4" fillId="0" borderId="0" xfId="0" applyNumberFormat="1" applyFont="1" applyAlignment="1">
      <alignment horizontal="center"/>
    </xf>
    <xf numFmtId="0" fontId="0" fillId="0" borderId="18" xfId="57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0" fillId="0" borderId="20" xfId="57" applyFont="1" applyBorder="1" applyAlignment="1">
      <alignment horizontal="center"/>
      <protection/>
    </xf>
    <xf numFmtId="0" fontId="0" fillId="0" borderId="21" xfId="57" applyFont="1" applyBorder="1" applyAlignment="1">
      <alignment horizontal="center"/>
      <protection/>
    </xf>
    <xf numFmtId="0" fontId="0" fillId="0" borderId="22" xfId="57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ont="1" applyAlignment="1">
      <alignment horizontal="right"/>
      <protection/>
    </xf>
    <xf numFmtId="0" fontId="0" fillId="0" borderId="0" xfId="57">
      <alignment/>
      <protection/>
    </xf>
    <xf numFmtId="0" fontId="0" fillId="0" borderId="11" xfId="57" applyBorder="1" applyAlignment="1">
      <alignment horizontal="center"/>
      <protection/>
    </xf>
    <xf numFmtId="0" fontId="0" fillId="0" borderId="17" xfId="57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16" xfId="57" applyFont="1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0" fillId="33" borderId="17" xfId="57" applyFill="1" applyBorder="1" applyAlignment="1">
      <alignment horizontal="center"/>
      <protection/>
    </xf>
    <xf numFmtId="0" fontId="0" fillId="33" borderId="0" xfId="57" applyFill="1" applyBorder="1" applyAlignment="1">
      <alignment horizontal="center"/>
      <protection/>
    </xf>
    <xf numFmtId="0" fontId="0" fillId="33" borderId="14" xfId="57" applyFill="1" applyBorder="1" applyAlignment="1">
      <alignment horizontal="center"/>
      <protection/>
    </xf>
    <xf numFmtId="0" fontId="0" fillId="33" borderId="15" xfId="57" applyFill="1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5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0" fillId="0" borderId="0" xfId="57" applyBorder="1" applyAlignment="1">
      <alignment/>
      <protection/>
    </xf>
    <xf numFmtId="0" fontId="0" fillId="0" borderId="0" xfId="57" applyFont="1" applyFill="1" applyBorder="1" applyAlignment="1">
      <alignment horizontal="right"/>
      <protection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19" xfId="57" applyBorder="1" applyAlignment="1">
      <alignment horizontal="center"/>
      <protection/>
    </xf>
    <xf numFmtId="0" fontId="0" fillId="0" borderId="20" xfId="57" applyBorder="1" applyAlignment="1">
      <alignment horizontal="center"/>
      <protection/>
    </xf>
    <xf numFmtId="0" fontId="2" fillId="0" borderId="18" xfId="0" applyFont="1" applyFill="1" applyBorder="1" applyAlignment="1">
      <alignment shrinkToFit="1"/>
    </xf>
    <xf numFmtId="0" fontId="1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0" xfId="57" applyFont="1">
      <alignment/>
      <protection/>
    </xf>
    <xf numFmtId="0" fontId="3" fillId="34" borderId="16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 Moose Run Results PRI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22</xdr:row>
      <xdr:rowOff>38100</xdr:rowOff>
    </xdr:from>
    <xdr:to>
      <xdr:col>16</xdr:col>
      <xdr:colOff>323850</xdr:colOff>
      <xdr:row>38</xdr:row>
      <xdr:rowOff>57150</xdr:rowOff>
    </xdr:to>
    <xdr:pic>
      <xdr:nvPicPr>
        <xdr:cNvPr id="1" name="Picture 1" descr="Four Aces Logo High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600450"/>
          <a:ext cx="36480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22</xdr:row>
      <xdr:rowOff>38100</xdr:rowOff>
    </xdr:from>
    <xdr:to>
      <xdr:col>16</xdr:col>
      <xdr:colOff>323850</xdr:colOff>
      <xdr:row>38</xdr:row>
      <xdr:rowOff>57150</xdr:rowOff>
    </xdr:to>
    <xdr:pic>
      <xdr:nvPicPr>
        <xdr:cNvPr id="2" name="Picture 1" descr="Four Aces Logo High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600450"/>
          <a:ext cx="36480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22</xdr:row>
      <xdr:rowOff>38100</xdr:rowOff>
    </xdr:from>
    <xdr:to>
      <xdr:col>16</xdr:col>
      <xdr:colOff>323850</xdr:colOff>
      <xdr:row>38</xdr:row>
      <xdr:rowOff>57150</xdr:rowOff>
    </xdr:to>
    <xdr:pic>
      <xdr:nvPicPr>
        <xdr:cNvPr id="3" name="Picture 1" descr="Four Aces Logo High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600450"/>
          <a:ext cx="36480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22</xdr:row>
      <xdr:rowOff>38100</xdr:rowOff>
    </xdr:from>
    <xdr:to>
      <xdr:col>16</xdr:col>
      <xdr:colOff>323850</xdr:colOff>
      <xdr:row>38</xdr:row>
      <xdr:rowOff>57150</xdr:rowOff>
    </xdr:to>
    <xdr:pic>
      <xdr:nvPicPr>
        <xdr:cNvPr id="4" name="Picture 1" descr="Four Aces Logo High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600450"/>
          <a:ext cx="36480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22</xdr:row>
      <xdr:rowOff>38100</xdr:rowOff>
    </xdr:from>
    <xdr:to>
      <xdr:col>16</xdr:col>
      <xdr:colOff>323850</xdr:colOff>
      <xdr:row>38</xdr:row>
      <xdr:rowOff>57150</xdr:rowOff>
    </xdr:to>
    <xdr:pic>
      <xdr:nvPicPr>
        <xdr:cNvPr id="5" name="Picture 1" descr="Four Aces Logo High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600450"/>
          <a:ext cx="36480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22</xdr:row>
      <xdr:rowOff>38100</xdr:rowOff>
    </xdr:from>
    <xdr:to>
      <xdr:col>16</xdr:col>
      <xdr:colOff>323850</xdr:colOff>
      <xdr:row>38</xdr:row>
      <xdr:rowOff>57150</xdr:rowOff>
    </xdr:to>
    <xdr:pic>
      <xdr:nvPicPr>
        <xdr:cNvPr id="6" name="Picture 1" descr="Four Aces Logo High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600450"/>
          <a:ext cx="36480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22</xdr:row>
      <xdr:rowOff>38100</xdr:rowOff>
    </xdr:from>
    <xdr:to>
      <xdr:col>16</xdr:col>
      <xdr:colOff>323850</xdr:colOff>
      <xdr:row>38</xdr:row>
      <xdr:rowOff>57150</xdr:rowOff>
    </xdr:to>
    <xdr:pic>
      <xdr:nvPicPr>
        <xdr:cNvPr id="7" name="Picture 1" descr="Four Aces Logo High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600450"/>
          <a:ext cx="36480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22</xdr:row>
      <xdr:rowOff>38100</xdr:rowOff>
    </xdr:from>
    <xdr:to>
      <xdr:col>16</xdr:col>
      <xdr:colOff>323850</xdr:colOff>
      <xdr:row>38</xdr:row>
      <xdr:rowOff>57150</xdr:rowOff>
    </xdr:to>
    <xdr:pic>
      <xdr:nvPicPr>
        <xdr:cNvPr id="8" name="Picture 1" descr="Four Aces Logo High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600450"/>
          <a:ext cx="36480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57"/>
  <sheetViews>
    <sheetView tabSelected="1" workbookViewId="0" topLeftCell="A316">
      <selection activeCell="A1" sqref="A1:S355"/>
    </sheetView>
  </sheetViews>
  <sheetFormatPr defaultColWidth="9.140625" defaultRowHeight="12.75"/>
  <cols>
    <col min="1" max="1" width="4.421875" style="0" customWidth="1"/>
    <col min="2" max="3" width="4.7109375" style="53" bestFit="1" customWidth="1"/>
    <col min="4" max="4" width="14.57421875" style="53" bestFit="1" customWidth="1"/>
    <col min="5" max="5" width="3.421875" style="53" bestFit="1" customWidth="1"/>
    <col min="6" max="6" width="3.8515625" style="53" bestFit="1" customWidth="1"/>
    <col min="7" max="7" width="4.28125" style="53" bestFit="1" customWidth="1"/>
    <col min="8" max="8" width="5.28125" style="1" bestFit="1" customWidth="1"/>
    <col min="9" max="9" width="10.28125" style="1" bestFit="1" customWidth="1"/>
    <col min="10" max="10" width="28.57421875" style="0" bestFit="1" customWidth="1"/>
    <col min="11" max="11" width="12.140625" style="0" bestFit="1" customWidth="1"/>
    <col min="12" max="12" width="12.140625" style="0" hidden="1" customWidth="1"/>
    <col min="13" max="13" width="20.28125" style="2" bestFit="1" customWidth="1"/>
    <col min="14" max="14" width="23.7109375" style="0" bestFit="1" customWidth="1"/>
    <col min="15" max="15" width="10.7109375" style="1" customWidth="1"/>
    <col min="16" max="16" width="5.8515625" style="1" bestFit="1" customWidth="1"/>
    <col min="17" max="17" width="17.28125" style="52" bestFit="1" customWidth="1"/>
    <col min="18" max="18" width="4.140625" style="52" bestFit="1" customWidth="1"/>
    <col min="19" max="19" width="9.140625" style="52" customWidth="1"/>
    <col min="21" max="21" width="28.140625" style="0" bestFit="1" customWidth="1"/>
    <col min="24" max="24" width="7.00390625" style="0" bestFit="1" customWidth="1"/>
    <col min="25" max="25" width="12.7109375" style="0" bestFit="1" customWidth="1"/>
    <col min="26" max="26" width="35.421875" style="0" bestFit="1" customWidth="1"/>
  </cols>
  <sheetData>
    <row r="1" spans="2:19" s="21" customFormat="1" ht="15.75">
      <c r="B1" s="1"/>
      <c r="D1" s="20"/>
      <c r="E1" s="20"/>
      <c r="F1" s="20"/>
      <c r="G1" s="20"/>
      <c r="H1" s="20"/>
      <c r="I1" s="20"/>
      <c r="J1" s="20"/>
      <c r="K1" s="88" t="s">
        <v>44</v>
      </c>
      <c r="L1" s="88"/>
      <c r="M1" s="88"/>
      <c r="N1" s="88"/>
      <c r="O1" s="88"/>
      <c r="P1" s="88"/>
      <c r="Q1" s="20"/>
      <c r="R1" s="20"/>
      <c r="S1" s="20"/>
    </row>
    <row r="2" spans="2:19" s="21" customFormat="1" ht="15.75">
      <c r="B2" s="1"/>
      <c r="D2" s="20"/>
      <c r="E2" s="20"/>
      <c r="F2" s="20"/>
      <c r="G2" s="20"/>
      <c r="H2" s="20"/>
      <c r="I2" s="20"/>
      <c r="J2" s="20"/>
      <c r="K2" s="88" t="s">
        <v>387</v>
      </c>
      <c r="L2" s="88"/>
      <c r="M2" s="88"/>
      <c r="N2" s="88"/>
      <c r="O2" s="88"/>
      <c r="P2" s="88"/>
      <c r="Q2" s="20"/>
      <c r="R2" s="20"/>
      <c r="S2" s="20"/>
    </row>
    <row r="3" spans="2:19" s="21" customFormat="1" ht="15.75">
      <c r="B3" s="1"/>
      <c r="D3" s="22"/>
      <c r="E3" s="22"/>
      <c r="F3" s="22"/>
      <c r="G3" s="22"/>
      <c r="H3" s="22"/>
      <c r="I3" s="22"/>
      <c r="J3" s="22"/>
      <c r="K3" s="89">
        <v>41315</v>
      </c>
      <c r="L3" s="89"/>
      <c r="M3" s="89"/>
      <c r="N3" s="89"/>
      <c r="O3" s="89"/>
      <c r="P3" s="89"/>
      <c r="Q3" s="22"/>
      <c r="R3" s="22"/>
      <c r="S3" s="22"/>
    </row>
    <row r="4" spans="2:19" ht="12.75">
      <c r="B4" s="1"/>
      <c r="C4" s="1"/>
      <c r="D4" s="1"/>
      <c r="E4" s="1"/>
      <c r="F4" s="1"/>
      <c r="G4" s="1"/>
      <c r="M4" s="70" t="s">
        <v>1003</v>
      </c>
      <c r="Q4"/>
      <c r="R4"/>
      <c r="S4"/>
    </row>
    <row r="5" spans="2:19" ht="12.75">
      <c r="B5" s="67"/>
      <c r="C5" s="84"/>
      <c r="D5" s="85"/>
      <c r="E5" s="85"/>
      <c r="F5" s="85"/>
      <c r="G5" s="86"/>
      <c r="H5" s="84"/>
      <c r="I5" s="86"/>
      <c r="J5" s="4"/>
      <c r="K5" s="5"/>
      <c r="L5" s="6"/>
      <c r="M5" s="6"/>
      <c r="N5" s="4"/>
      <c r="O5" s="3"/>
      <c r="P5" s="3"/>
      <c r="Q5" s="5"/>
      <c r="R5" s="74"/>
      <c r="S5"/>
    </row>
    <row r="6" spans="2:19" ht="12.75">
      <c r="B6" s="68" t="s">
        <v>384</v>
      </c>
      <c r="C6" s="7" t="s">
        <v>245</v>
      </c>
      <c r="D6" s="8" t="s">
        <v>246</v>
      </c>
      <c r="E6" s="8" t="s">
        <v>248</v>
      </c>
      <c r="F6" s="9" t="s">
        <v>222</v>
      </c>
      <c r="G6" s="10" t="s">
        <v>221</v>
      </c>
      <c r="H6" s="7" t="s">
        <v>222</v>
      </c>
      <c r="I6" s="11" t="s">
        <v>221</v>
      </c>
      <c r="J6" s="12" t="s">
        <v>247</v>
      </c>
      <c r="K6" s="10" t="s">
        <v>207</v>
      </c>
      <c r="L6" s="9"/>
      <c r="M6" s="9" t="s">
        <v>249</v>
      </c>
      <c r="N6" s="12" t="s">
        <v>45</v>
      </c>
      <c r="O6" s="8" t="s">
        <v>41</v>
      </c>
      <c r="P6" s="8" t="s">
        <v>42</v>
      </c>
      <c r="Q6" s="10" t="s">
        <v>43</v>
      </c>
      <c r="R6" s="75"/>
      <c r="S6"/>
    </row>
    <row r="7" spans="2:19" ht="12.75">
      <c r="B7" s="69" t="s">
        <v>992</v>
      </c>
      <c r="C7" s="13">
        <v>1</v>
      </c>
      <c r="D7" s="14">
        <v>2</v>
      </c>
      <c r="E7" s="15">
        <f>IF(K7="","",COUNTIF(K$7:K7,K7))</f>
        <v>1</v>
      </c>
      <c r="F7" s="15">
        <f>IF(J7="","",COUNTIF(J$7:J7,J7))</f>
        <v>1</v>
      </c>
      <c r="G7" s="16">
        <f>IF(L7="","",COUNTIF(L$7:L7,L7))</f>
        <v>1</v>
      </c>
      <c r="H7" s="71"/>
      <c r="I7" s="17">
        <v>468</v>
      </c>
      <c r="J7" s="73" t="s">
        <v>46</v>
      </c>
      <c r="K7" s="16" t="s">
        <v>210</v>
      </c>
      <c r="L7" s="19" t="str">
        <f aca="true" t="shared" si="0" ref="L7:L71">IF(I7="","","x"&amp;K7)</f>
        <v>xHWT Exp</v>
      </c>
      <c r="M7" s="72" t="s">
        <v>388</v>
      </c>
      <c r="N7" s="18"/>
      <c r="O7" s="71">
        <v>691370</v>
      </c>
      <c r="P7" s="71" t="s">
        <v>49</v>
      </c>
      <c r="Q7" s="72" t="s">
        <v>139</v>
      </c>
      <c r="R7" s="76" t="s">
        <v>389</v>
      </c>
      <c r="S7"/>
    </row>
    <row r="8" spans="2:19" ht="12.75">
      <c r="B8" s="69" t="s">
        <v>992</v>
      </c>
      <c r="C8" s="13">
        <v>2</v>
      </c>
      <c r="D8" s="14">
        <v>2</v>
      </c>
      <c r="E8" s="15">
        <f>IF(K8="","",COUNTIF(K$7:K8,K8))</f>
        <v>2</v>
      </c>
      <c r="F8" s="15">
        <f>IF(J8="","",COUNTIF(J$7:J8,J8))</f>
        <v>2</v>
      </c>
      <c r="G8" s="16">
        <f>IF(L8="","",COUNTIF(L$7:L8,L8))</f>
      </c>
      <c r="H8" s="71">
        <v>1</v>
      </c>
      <c r="I8" s="17"/>
      <c r="J8" s="73" t="s">
        <v>46</v>
      </c>
      <c r="K8" s="16" t="s">
        <v>210</v>
      </c>
      <c r="L8" s="19">
        <f t="shared" si="0"/>
      </c>
      <c r="M8" s="72" t="s">
        <v>250</v>
      </c>
      <c r="N8" s="18"/>
      <c r="O8" s="71">
        <v>675862</v>
      </c>
      <c r="P8" s="71" t="s">
        <v>47</v>
      </c>
      <c r="Q8" s="72" t="s">
        <v>48</v>
      </c>
      <c r="R8" s="77" t="s">
        <v>389</v>
      </c>
      <c r="S8"/>
    </row>
    <row r="9" spans="2:19" ht="12.75">
      <c r="B9" s="69" t="s">
        <v>992</v>
      </c>
      <c r="C9" s="13">
        <v>3</v>
      </c>
      <c r="D9" s="14">
        <v>2</v>
      </c>
      <c r="E9" s="15">
        <f>IF(K9="","",COUNTIF(K$7:K9,K9))</f>
        <v>3</v>
      </c>
      <c r="F9" s="15">
        <f>IF(J9="","",COUNTIF(J$7:J9,J9))</f>
        <v>3</v>
      </c>
      <c r="G9" s="16">
        <f>IF(L9="","",COUNTIF(L$7:L9,L9))</f>
        <v>2</v>
      </c>
      <c r="H9" s="71">
        <v>4</v>
      </c>
      <c r="I9" s="17">
        <v>657</v>
      </c>
      <c r="J9" s="73" t="s">
        <v>46</v>
      </c>
      <c r="K9" s="16" t="s">
        <v>210</v>
      </c>
      <c r="L9" s="19" t="str">
        <f t="shared" si="0"/>
        <v>xHWT Exp</v>
      </c>
      <c r="M9" s="72" t="s">
        <v>251</v>
      </c>
      <c r="N9" s="18"/>
      <c r="O9" s="71">
        <v>501622</v>
      </c>
      <c r="P9" s="71" t="s">
        <v>64</v>
      </c>
      <c r="Q9" s="72" t="s">
        <v>52</v>
      </c>
      <c r="R9" s="77" t="s">
        <v>389</v>
      </c>
      <c r="S9"/>
    </row>
    <row r="10" spans="2:19" ht="12.75">
      <c r="B10" s="69"/>
      <c r="C10" s="13">
        <v>4</v>
      </c>
      <c r="D10" s="14">
        <v>2</v>
      </c>
      <c r="E10" s="15">
        <f>IF(K10="","",COUNTIF(K$7:K10,K10))</f>
        <v>4</v>
      </c>
      <c r="F10" s="15">
        <f>IF(J10="","",COUNTIF(J$7:J10,J10))</f>
        <v>4</v>
      </c>
      <c r="G10" s="16">
        <f>IF(L10="","",COUNTIF(L$7:L10,L10))</f>
      </c>
      <c r="H10" s="71">
        <v>20</v>
      </c>
      <c r="I10" s="17"/>
      <c r="J10" s="73" t="s">
        <v>46</v>
      </c>
      <c r="K10" s="16" t="s">
        <v>210</v>
      </c>
      <c r="L10" s="19">
        <f t="shared" si="0"/>
      </c>
      <c r="M10" s="72" t="s">
        <v>31</v>
      </c>
      <c r="N10" s="18"/>
      <c r="O10" s="71">
        <v>736559</v>
      </c>
      <c r="P10" s="71" t="s">
        <v>49</v>
      </c>
      <c r="Q10" s="72" t="s">
        <v>56</v>
      </c>
      <c r="R10" s="77" t="s">
        <v>390</v>
      </c>
      <c r="S10"/>
    </row>
    <row r="11" spans="2:19" ht="12.75">
      <c r="B11" s="69"/>
      <c r="C11" s="13">
        <v>5</v>
      </c>
      <c r="D11" s="14">
        <v>2</v>
      </c>
      <c r="E11" s="15">
        <f>IF(K11="","",COUNTIF(K$7:K11,K11))</f>
        <v>5</v>
      </c>
      <c r="F11" s="15">
        <f>IF(J11="","",COUNTIF(J$7:J11,J11))</f>
        <v>5</v>
      </c>
      <c r="G11" s="16">
        <f>IF(L11="","",COUNTIF(L$7:L11,L11))</f>
      </c>
      <c r="H11" s="71">
        <v>16</v>
      </c>
      <c r="I11" s="17"/>
      <c r="J11" s="73" t="s">
        <v>46</v>
      </c>
      <c r="K11" s="16" t="s">
        <v>210</v>
      </c>
      <c r="L11" s="19">
        <f t="shared" si="0"/>
      </c>
      <c r="M11" s="72" t="s">
        <v>391</v>
      </c>
      <c r="N11" s="18"/>
      <c r="O11" s="71">
        <v>423369</v>
      </c>
      <c r="P11" s="71" t="s">
        <v>64</v>
      </c>
      <c r="Q11" s="72" t="s">
        <v>392</v>
      </c>
      <c r="R11" s="77" t="s">
        <v>393</v>
      </c>
      <c r="S11"/>
    </row>
    <row r="12" spans="2:19" ht="12.75">
      <c r="B12" s="69"/>
      <c r="C12" s="13">
        <v>6</v>
      </c>
      <c r="D12" s="14">
        <v>2</v>
      </c>
      <c r="E12" s="15">
        <f>IF(K12="","",COUNTIF(K$7:K12,K12))</f>
        <v>6</v>
      </c>
      <c r="F12" s="15">
        <f>IF(J12="","",COUNTIF(J$7:J12,J12))</f>
        <v>6</v>
      </c>
      <c r="G12" s="16">
        <f>IF(L12="","",COUNTIF(L$7:L12,L12))</f>
        <v>3</v>
      </c>
      <c r="H12" s="71">
        <v>911</v>
      </c>
      <c r="I12" s="17">
        <v>911</v>
      </c>
      <c r="J12" s="73" t="s">
        <v>46</v>
      </c>
      <c r="K12" s="16" t="s">
        <v>210</v>
      </c>
      <c r="L12" s="19" t="str">
        <f t="shared" si="0"/>
        <v>xHWT Exp</v>
      </c>
      <c r="M12" s="72" t="s">
        <v>394</v>
      </c>
      <c r="N12" s="18"/>
      <c r="O12" s="71">
        <v>546947</v>
      </c>
      <c r="P12" s="71" t="s">
        <v>51</v>
      </c>
      <c r="Q12" s="72" t="s">
        <v>78</v>
      </c>
      <c r="R12" s="77" t="s">
        <v>389</v>
      </c>
      <c r="S12"/>
    </row>
    <row r="13" spans="2:19" ht="12.75">
      <c r="B13" s="69"/>
      <c r="C13" s="13">
        <v>7</v>
      </c>
      <c r="D13" s="14">
        <v>2</v>
      </c>
      <c r="E13" s="15">
        <f>IF(K13="","",COUNTIF(K$7:K13,K13))</f>
        <v>7</v>
      </c>
      <c r="F13" s="15">
        <f>IF(J13="","",COUNTIF(J$7:J13,J13))</f>
        <v>7</v>
      </c>
      <c r="G13" s="16">
        <f>IF(L13="","",COUNTIF(L$7:L13,L13))</f>
      </c>
      <c r="H13" s="71">
        <v>3</v>
      </c>
      <c r="I13" s="17"/>
      <c r="J13" s="73" t="s">
        <v>46</v>
      </c>
      <c r="K13" s="16" t="s">
        <v>210</v>
      </c>
      <c r="L13" s="19">
        <f t="shared" si="0"/>
      </c>
      <c r="M13" s="72" t="s">
        <v>252</v>
      </c>
      <c r="N13" s="18"/>
      <c r="O13" s="71">
        <v>551391</v>
      </c>
      <c r="P13" s="71" t="s">
        <v>64</v>
      </c>
      <c r="Q13" s="72" t="s">
        <v>53</v>
      </c>
      <c r="R13" s="77" t="s">
        <v>389</v>
      </c>
      <c r="S13"/>
    </row>
    <row r="14" spans="2:19" ht="12.75">
      <c r="B14" s="69"/>
      <c r="C14" s="13">
        <v>8</v>
      </c>
      <c r="D14" s="14">
        <v>2</v>
      </c>
      <c r="E14" s="15">
        <f>IF(K14="","",COUNTIF(K$7:K14,K14))</f>
        <v>8</v>
      </c>
      <c r="F14" s="15">
        <f>IF(J14="","",COUNTIF(J$7:J14,J14))</f>
        <v>8</v>
      </c>
      <c r="G14" s="16">
        <f>IF(L14="","",COUNTIF(L$7:L14,L14))</f>
      </c>
      <c r="H14" s="71">
        <v>34</v>
      </c>
      <c r="I14" s="17"/>
      <c r="J14" s="73" t="s">
        <v>46</v>
      </c>
      <c r="K14" s="16" t="s">
        <v>210</v>
      </c>
      <c r="L14" s="19">
        <f t="shared" si="0"/>
      </c>
      <c r="M14" s="72" t="s">
        <v>253</v>
      </c>
      <c r="N14" s="18"/>
      <c r="O14" s="71">
        <v>885810</v>
      </c>
      <c r="P14" s="71" t="s">
        <v>47</v>
      </c>
      <c r="Q14" s="72" t="s">
        <v>60</v>
      </c>
      <c r="R14" s="77" t="s">
        <v>393</v>
      </c>
      <c r="S14"/>
    </row>
    <row r="15" spans="2:19" ht="12.75">
      <c r="B15" s="69" t="s">
        <v>992</v>
      </c>
      <c r="C15" s="13">
        <v>9</v>
      </c>
      <c r="D15" s="14">
        <v>2</v>
      </c>
      <c r="E15" s="15">
        <f>IF(K15="","",COUNTIF(K$7:K15,K15))</f>
        <v>1</v>
      </c>
      <c r="F15" s="15">
        <f>IF(J15="","",COUNTIF(J$7:J15,J15))</f>
        <v>1</v>
      </c>
      <c r="G15" s="16">
        <f>IF(L15="","",COUNTIF(L$7:L15,L15))</f>
        <v>1</v>
      </c>
      <c r="H15" s="71"/>
      <c r="I15" s="17" t="s">
        <v>230</v>
      </c>
      <c r="J15" s="18" t="s">
        <v>91</v>
      </c>
      <c r="K15" s="16" t="s">
        <v>867</v>
      </c>
      <c r="L15" s="19" t="str">
        <f t="shared" si="0"/>
        <v>xVet Lwt Exp</v>
      </c>
      <c r="M15" s="72" t="s">
        <v>256</v>
      </c>
      <c r="N15" s="18"/>
      <c r="O15" s="71">
        <v>664171</v>
      </c>
      <c r="P15" s="71" t="s">
        <v>47</v>
      </c>
      <c r="Q15" s="72" t="s">
        <v>92</v>
      </c>
      <c r="R15" s="77" t="s">
        <v>389</v>
      </c>
      <c r="S15"/>
    </row>
    <row r="16" spans="2:19" ht="12.75">
      <c r="B16" s="69"/>
      <c r="C16" s="13">
        <v>10</v>
      </c>
      <c r="D16" s="14">
        <v>2</v>
      </c>
      <c r="E16" s="15">
        <f>IF(K16="","",COUNTIF(K$7:K16,K16))</f>
        <v>9</v>
      </c>
      <c r="F16" s="15">
        <f>IF(J16="","",COUNTIF(J$7:J16,J16))</f>
        <v>1</v>
      </c>
      <c r="G16" s="16">
        <f>IF(L16="","",COUNTIF(L$7:L16,L16))</f>
      </c>
      <c r="H16" s="71" t="s">
        <v>395</v>
      </c>
      <c r="I16" s="17"/>
      <c r="J16" s="18" t="s">
        <v>58</v>
      </c>
      <c r="K16" s="16" t="s">
        <v>210</v>
      </c>
      <c r="L16" s="19">
        <f t="shared" si="0"/>
      </c>
      <c r="M16" s="72" t="s">
        <v>396</v>
      </c>
      <c r="N16" s="18"/>
      <c r="O16" s="71">
        <v>2071733</v>
      </c>
      <c r="P16" s="71" t="s">
        <v>397</v>
      </c>
      <c r="Q16" s="72" t="s">
        <v>71</v>
      </c>
      <c r="R16" s="77" t="s">
        <v>398</v>
      </c>
      <c r="S16"/>
    </row>
    <row r="17" spans="2:19" ht="12.75">
      <c r="B17" s="69"/>
      <c r="C17" s="13">
        <v>11</v>
      </c>
      <c r="D17" s="14">
        <v>2</v>
      </c>
      <c r="E17" s="15">
        <f>IF(K17="","",COUNTIF(K$7:K17,K17))</f>
        <v>10</v>
      </c>
      <c r="F17" s="15">
        <f>IF(J17="","",COUNTIF(J$7:J17,J17))</f>
        <v>9</v>
      </c>
      <c r="G17" s="16">
        <f>IF(L17="","",COUNTIF(L$7:L17,L17))</f>
      </c>
      <c r="H17" s="71" t="s">
        <v>399</v>
      </c>
      <c r="I17" s="17"/>
      <c r="J17" s="73" t="s">
        <v>46</v>
      </c>
      <c r="K17" s="16" t="s">
        <v>210</v>
      </c>
      <c r="L17" s="19">
        <f t="shared" si="0"/>
      </c>
      <c r="M17" s="72" t="s">
        <v>400</v>
      </c>
      <c r="N17" s="18"/>
      <c r="O17" s="71">
        <v>497329</v>
      </c>
      <c r="P17" s="71" t="s">
        <v>47</v>
      </c>
      <c r="Q17" s="72" t="s">
        <v>85</v>
      </c>
      <c r="R17" s="77" t="s">
        <v>398</v>
      </c>
      <c r="S17"/>
    </row>
    <row r="18" spans="2:19" ht="12.75">
      <c r="B18" s="69"/>
      <c r="C18" s="13">
        <v>12</v>
      </c>
      <c r="D18" s="14">
        <v>2</v>
      </c>
      <c r="E18" s="15">
        <f>IF(K18="","",COUNTIF(K$7:K18,K18))</f>
        <v>11</v>
      </c>
      <c r="F18" s="15">
        <f>IF(J18="","",COUNTIF(J$7:J18,J18))</f>
        <v>2</v>
      </c>
      <c r="G18" s="16">
        <f>IF(L18="","",COUNTIF(L$7:L18,L18))</f>
      </c>
      <c r="H18" s="71" t="s">
        <v>401</v>
      </c>
      <c r="I18" s="17"/>
      <c r="J18" s="18" t="s">
        <v>58</v>
      </c>
      <c r="K18" s="16" t="s">
        <v>210</v>
      </c>
      <c r="L18" s="19">
        <f t="shared" si="0"/>
      </c>
      <c r="M18" s="72" t="s">
        <v>35</v>
      </c>
      <c r="N18" s="18"/>
      <c r="O18" s="71">
        <v>898929</v>
      </c>
      <c r="P18" s="71" t="s">
        <v>47</v>
      </c>
      <c r="Q18" s="72" t="s">
        <v>68</v>
      </c>
      <c r="R18" s="77" t="s">
        <v>398</v>
      </c>
      <c r="S18"/>
    </row>
    <row r="19" spans="2:19" ht="12.75">
      <c r="B19" s="69" t="s">
        <v>992</v>
      </c>
      <c r="C19" s="13">
        <v>13</v>
      </c>
      <c r="D19" s="14">
        <v>2</v>
      </c>
      <c r="E19" s="15">
        <f>IF(K19="","",COUNTIF(K$7:K19,K19))</f>
        <v>1</v>
      </c>
      <c r="F19" s="15">
        <f>IF(J19="","",COUNTIF(J$7:J19,J19))</f>
        <v>1</v>
      </c>
      <c r="G19" s="16">
        <f>IF(L19="","",COUNTIF(L$7:L19,L19))</f>
      </c>
      <c r="H19" s="71" t="s">
        <v>402</v>
      </c>
      <c r="I19" s="17"/>
      <c r="J19" s="18" t="s">
        <v>70</v>
      </c>
      <c r="K19" s="16" t="s">
        <v>350</v>
      </c>
      <c r="L19" s="19">
        <f t="shared" si="0"/>
      </c>
      <c r="M19" s="72" t="s">
        <v>403</v>
      </c>
      <c r="N19" s="18"/>
      <c r="O19" s="71">
        <v>2155737</v>
      </c>
      <c r="P19" s="71" t="s">
        <v>47</v>
      </c>
      <c r="Q19" s="72" t="s">
        <v>404</v>
      </c>
      <c r="R19" s="77" t="s">
        <v>398</v>
      </c>
      <c r="S19"/>
    </row>
    <row r="20" spans="2:19" ht="12.75">
      <c r="B20" s="69"/>
      <c r="C20" s="13">
        <v>14</v>
      </c>
      <c r="D20" s="14">
        <v>2</v>
      </c>
      <c r="E20" s="15">
        <f>IF(K20="","",COUNTIF(K$7:K20,K20))</f>
        <v>12</v>
      </c>
      <c r="F20" s="15">
        <f>IF(J20="","",COUNTIF(J$7:J20,J20))</f>
        <v>3</v>
      </c>
      <c r="G20" s="16">
        <f>IF(L20="","",COUNTIF(L$7:L20,L20))</f>
        <v>4</v>
      </c>
      <c r="H20" s="71"/>
      <c r="I20" s="17">
        <v>868</v>
      </c>
      <c r="J20" s="18" t="s">
        <v>58</v>
      </c>
      <c r="K20" s="16" t="s">
        <v>210</v>
      </c>
      <c r="L20" s="19" t="str">
        <f t="shared" si="0"/>
        <v>xHWT Exp</v>
      </c>
      <c r="M20" s="72" t="s">
        <v>405</v>
      </c>
      <c r="N20" s="18"/>
      <c r="O20" s="71">
        <v>810325</v>
      </c>
      <c r="P20" s="71" t="s">
        <v>51</v>
      </c>
      <c r="Q20" s="72" t="s">
        <v>53</v>
      </c>
      <c r="R20" s="77" t="s">
        <v>389</v>
      </c>
      <c r="S20"/>
    </row>
    <row r="21" spans="2:19" ht="12.75">
      <c r="B21" s="69"/>
      <c r="C21" s="13">
        <v>15</v>
      </c>
      <c r="D21" s="14">
        <v>2</v>
      </c>
      <c r="E21" s="15">
        <f>IF(K21="","",COUNTIF(K$7:K21,K21))</f>
        <v>13</v>
      </c>
      <c r="F21" s="15">
        <f>IF(J21="","",COUNTIF(J$7:J21,J21))</f>
        <v>4</v>
      </c>
      <c r="G21" s="16">
        <f>IF(L21="","",COUNTIF(L$7:L21,L21))</f>
        <v>5</v>
      </c>
      <c r="H21" s="71" t="s">
        <v>406</v>
      </c>
      <c r="I21" s="17">
        <v>2</v>
      </c>
      <c r="J21" s="18" t="s">
        <v>58</v>
      </c>
      <c r="K21" s="16" t="s">
        <v>210</v>
      </c>
      <c r="L21" s="19" t="str">
        <f t="shared" si="0"/>
        <v>xHWT Exp</v>
      </c>
      <c r="M21" s="72" t="s">
        <v>257</v>
      </c>
      <c r="N21" s="18"/>
      <c r="O21" s="71">
        <v>554970</v>
      </c>
      <c r="P21" s="71" t="s">
        <v>47</v>
      </c>
      <c r="Q21" s="72" t="s">
        <v>62</v>
      </c>
      <c r="R21" s="77" t="s">
        <v>389</v>
      </c>
      <c r="S21"/>
    </row>
    <row r="22" spans="2:19" ht="12.75">
      <c r="B22" s="69" t="s">
        <v>992</v>
      </c>
      <c r="C22" s="13">
        <v>16</v>
      </c>
      <c r="D22" s="14">
        <v>2</v>
      </c>
      <c r="E22" s="15">
        <f>IF(K22="","",COUNTIF(K$7:K22,K22))</f>
        <v>2</v>
      </c>
      <c r="F22" s="15">
        <f>IF(J22="","",COUNTIF(J$7:J22,J22))</f>
        <v>2</v>
      </c>
      <c r="G22" s="16">
        <f>IF(L22="","",COUNTIF(L$7:L22,L22))</f>
        <v>1</v>
      </c>
      <c r="H22" s="71"/>
      <c r="I22" s="17" t="s">
        <v>896</v>
      </c>
      <c r="J22" s="18" t="s">
        <v>70</v>
      </c>
      <c r="K22" s="16" t="s">
        <v>350</v>
      </c>
      <c r="L22" s="19" t="str">
        <f t="shared" si="0"/>
        <v>xLWT I Exp</v>
      </c>
      <c r="M22" s="72" t="s">
        <v>30</v>
      </c>
      <c r="N22" s="18" t="s">
        <v>895</v>
      </c>
      <c r="O22" s="71">
        <v>706034</v>
      </c>
      <c r="P22" s="71" t="s">
        <v>47</v>
      </c>
      <c r="Q22" s="72" t="s">
        <v>90</v>
      </c>
      <c r="R22" s="77" t="s">
        <v>389</v>
      </c>
      <c r="S22"/>
    </row>
    <row r="23" spans="2:19" ht="12.75">
      <c r="B23" s="69"/>
      <c r="C23" s="13">
        <v>17</v>
      </c>
      <c r="D23" s="14">
        <v>2</v>
      </c>
      <c r="E23" s="15">
        <f>IF(K23="","",COUNTIF(K$7:K23,K23))</f>
        <v>3</v>
      </c>
      <c r="F23" s="15">
        <f>IF(J23="","",COUNTIF(J$7:J23,J23))</f>
        <v>10</v>
      </c>
      <c r="G23" s="16">
        <f>IF(L23="","",COUNTIF(L$7:L23,L23))</f>
        <v>2</v>
      </c>
      <c r="H23" s="71">
        <v>9</v>
      </c>
      <c r="I23" s="17" t="s">
        <v>937</v>
      </c>
      <c r="J23" s="73" t="s">
        <v>46</v>
      </c>
      <c r="K23" s="16" t="s">
        <v>350</v>
      </c>
      <c r="L23" s="19" t="str">
        <f t="shared" si="0"/>
        <v>xLWT I Exp</v>
      </c>
      <c r="M23" s="72" t="s">
        <v>39</v>
      </c>
      <c r="N23" s="18" t="s">
        <v>376</v>
      </c>
      <c r="O23" s="71">
        <v>846900</v>
      </c>
      <c r="P23" s="71" t="s">
        <v>64</v>
      </c>
      <c r="Q23" s="72" t="s">
        <v>80</v>
      </c>
      <c r="R23" s="77" t="s">
        <v>389</v>
      </c>
      <c r="S23"/>
    </row>
    <row r="24" spans="2:19" ht="12.75">
      <c r="B24" s="69"/>
      <c r="C24" s="13">
        <v>18</v>
      </c>
      <c r="D24" s="14">
        <v>2</v>
      </c>
      <c r="E24" s="15">
        <f>IF(K24="","",COUNTIF(K$7:K24,K24))</f>
        <v>14</v>
      </c>
      <c r="F24" s="15">
        <f>IF(J24="","",COUNTIF(J$7:J24,J24))</f>
        <v>11</v>
      </c>
      <c r="G24" s="16">
        <f>IF(L24="","",COUNTIF(L$7:L24,L24))</f>
      </c>
      <c r="H24" s="71">
        <v>8</v>
      </c>
      <c r="I24" s="17"/>
      <c r="J24" s="73" t="s">
        <v>46</v>
      </c>
      <c r="K24" s="16" t="s">
        <v>210</v>
      </c>
      <c r="L24" s="19">
        <f t="shared" si="0"/>
      </c>
      <c r="M24" s="72" t="s">
        <v>255</v>
      </c>
      <c r="N24" s="18"/>
      <c r="O24" s="71">
        <v>2071729</v>
      </c>
      <c r="P24" s="71" t="s">
        <v>64</v>
      </c>
      <c r="Q24" s="72" t="s">
        <v>71</v>
      </c>
      <c r="R24" s="77" t="s">
        <v>398</v>
      </c>
      <c r="S24"/>
    </row>
    <row r="25" spans="2:19" ht="12.75">
      <c r="B25" s="69"/>
      <c r="C25" s="13">
        <v>19</v>
      </c>
      <c r="D25" s="14">
        <v>2</v>
      </c>
      <c r="E25" s="15">
        <f>IF(K25="","",COUNTIF(K$7:K25,K25))</f>
        <v>4</v>
      </c>
      <c r="F25" s="15">
        <f>IF(J25="","",COUNTIF(J$7:J25,J25))</f>
        <v>3</v>
      </c>
      <c r="G25" s="16">
        <f>IF(L25="","",COUNTIF(L$7:L25,L25))</f>
      </c>
      <c r="H25" s="71" t="s">
        <v>407</v>
      </c>
      <c r="I25" s="17"/>
      <c r="J25" s="18" t="s">
        <v>70</v>
      </c>
      <c r="K25" s="16" t="s">
        <v>350</v>
      </c>
      <c r="L25" s="19">
        <f t="shared" si="0"/>
      </c>
      <c r="M25" s="72" t="s">
        <v>408</v>
      </c>
      <c r="N25" s="18"/>
      <c r="O25" s="71">
        <v>972724</v>
      </c>
      <c r="P25" s="71" t="s">
        <v>47</v>
      </c>
      <c r="Q25" s="72" t="s">
        <v>409</v>
      </c>
      <c r="R25" s="77" t="s">
        <v>393</v>
      </c>
      <c r="S25"/>
    </row>
    <row r="26" spans="2:19" ht="12.75">
      <c r="B26" s="69"/>
      <c r="C26" s="13">
        <v>20</v>
      </c>
      <c r="D26" s="14">
        <v>2</v>
      </c>
      <c r="E26" s="15">
        <f>IF(K26="","",COUNTIF(K$7:K26,K26))</f>
        <v>5</v>
      </c>
      <c r="F26" s="15">
        <f>IF(J26="","",COUNTIF(J$7:J26,J26))</f>
        <v>4</v>
      </c>
      <c r="G26" s="16">
        <f>IF(L26="","",COUNTIF(L$7:L26,L26))</f>
        <v>3</v>
      </c>
      <c r="H26" s="71" t="s">
        <v>410</v>
      </c>
      <c r="I26" s="17" t="s">
        <v>910</v>
      </c>
      <c r="J26" s="18" t="s">
        <v>70</v>
      </c>
      <c r="K26" s="16" t="s">
        <v>350</v>
      </c>
      <c r="L26" s="19" t="str">
        <f t="shared" si="0"/>
        <v>xLWT I Exp</v>
      </c>
      <c r="M26" s="72" t="s">
        <v>411</v>
      </c>
      <c r="N26" s="18"/>
      <c r="O26" s="71">
        <v>1093361</v>
      </c>
      <c r="P26" s="71" t="s">
        <v>57</v>
      </c>
      <c r="Q26" s="72" t="s">
        <v>412</v>
      </c>
      <c r="R26" s="77" t="s">
        <v>389</v>
      </c>
      <c r="S26"/>
    </row>
    <row r="27" spans="2:19" ht="12.75">
      <c r="B27" s="69" t="s">
        <v>992</v>
      </c>
      <c r="C27" s="13">
        <v>21</v>
      </c>
      <c r="D27" s="14">
        <v>2</v>
      </c>
      <c r="E27" s="15">
        <f>IF(K27="","",COUNTIF(K$7:K27,K27))</f>
        <v>1</v>
      </c>
      <c r="F27" s="15">
        <f>IF(J27="","",COUNTIF(J$7:J27,J27))</f>
        <v>2</v>
      </c>
      <c r="G27" s="16">
        <f>IF(L27="","",COUNTIF(L$7:L27,L27))</f>
        <v>1</v>
      </c>
      <c r="H27" s="71" t="s">
        <v>94</v>
      </c>
      <c r="I27" s="17" t="s">
        <v>888</v>
      </c>
      <c r="J27" s="18" t="s">
        <v>91</v>
      </c>
      <c r="K27" s="16" t="s">
        <v>238</v>
      </c>
      <c r="L27" s="19" t="str">
        <f t="shared" si="0"/>
        <v>xVet Hwt Exp</v>
      </c>
      <c r="M27" s="72" t="s">
        <v>258</v>
      </c>
      <c r="N27" s="18"/>
      <c r="O27" s="71">
        <v>975907</v>
      </c>
      <c r="P27" s="71" t="s">
        <v>64</v>
      </c>
      <c r="Q27" s="72" t="s">
        <v>93</v>
      </c>
      <c r="R27" s="77" t="s">
        <v>398</v>
      </c>
      <c r="S27"/>
    </row>
    <row r="28" spans="2:19" ht="12.75">
      <c r="B28" s="69" t="s">
        <v>992</v>
      </c>
      <c r="C28" s="13">
        <v>22</v>
      </c>
      <c r="D28" s="14">
        <v>2</v>
      </c>
      <c r="E28" s="15">
        <f>IF(K28="","",COUNTIF(K$7:K28,K28))</f>
        <v>1</v>
      </c>
      <c r="F28" s="15">
        <f>IF(J28="","",COUNTIF(J$7:J28,J28))</f>
        <v>1</v>
      </c>
      <c r="G28" s="16">
        <f>IF(L28="","",COUNTIF(L$7:L28,L28))</f>
        <v>1</v>
      </c>
      <c r="H28" s="71"/>
      <c r="I28" s="17" t="s">
        <v>115</v>
      </c>
      <c r="J28" s="18" t="s">
        <v>106</v>
      </c>
      <c r="K28" s="16" t="s">
        <v>232</v>
      </c>
      <c r="L28" s="19" t="str">
        <f t="shared" si="0"/>
        <v>xSen Hwt Exp</v>
      </c>
      <c r="M28" s="72" t="s">
        <v>32</v>
      </c>
      <c r="N28" s="18"/>
      <c r="O28" s="71">
        <v>695197</v>
      </c>
      <c r="P28" s="71" t="s">
        <v>47</v>
      </c>
      <c r="Q28" s="72" t="s">
        <v>69</v>
      </c>
      <c r="R28" s="77" t="s">
        <v>389</v>
      </c>
      <c r="S28"/>
    </row>
    <row r="29" spans="2:19" ht="12.75">
      <c r="B29" s="69" t="s">
        <v>992</v>
      </c>
      <c r="C29" s="13">
        <v>23</v>
      </c>
      <c r="D29" s="14">
        <v>2</v>
      </c>
      <c r="E29" s="15">
        <f>IF(K29="","",COUNTIF(K$7:K29,K29))</f>
        <v>1</v>
      </c>
      <c r="F29" s="15">
        <f>IF(J29="","",COUNTIF(J$7:J29,J29))</f>
        <v>1</v>
      </c>
      <c r="G29" s="16">
        <f>IF(L29="","",COUNTIF(L$7:L29,L29))</f>
        <v>1</v>
      </c>
      <c r="H29" s="71" t="s">
        <v>413</v>
      </c>
      <c r="I29" s="17" t="s">
        <v>994</v>
      </c>
      <c r="J29" s="18" t="s">
        <v>83</v>
      </c>
      <c r="K29" s="16" t="s">
        <v>214</v>
      </c>
      <c r="L29" s="19" t="str">
        <f t="shared" si="0"/>
        <v>xLWT II Exp</v>
      </c>
      <c r="M29" s="72" t="s">
        <v>286</v>
      </c>
      <c r="N29" s="18" t="s">
        <v>887</v>
      </c>
      <c r="O29" s="71">
        <v>430994</v>
      </c>
      <c r="P29" s="71" t="s">
        <v>47</v>
      </c>
      <c r="Q29" s="72" t="s">
        <v>95</v>
      </c>
      <c r="R29" s="77" t="s">
        <v>389</v>
      </c>
      <c r="S29"/>
    </row>
    <row r="30" spans="2:19" ht="12.75">
      <c r="B30" s="69"/>
      <c r="C30" s="13">
        <v>24</v>
      </c>
      <c r="D30" s="14">
        <v>2</v>
      </c>
      <c r="E30" s="15">
        <f>IF(K30="","",COUNTIF(K$7:K30,K30))</f>
        <v>15</v>
      </c>
      <c r="F30" s="15">
        <f>IF(J30="","",COUNTIF(J$7:J30,J30))</f>
        <v>12</v>
      </c>
      <c r="G30" s="16">
        <f>IF(L30="","",COUNTIF(L$7:L30,L30))</f>
      </c>
      <c r="H30" s="71">
        <v>7</v>
      </c>
      <c r="I30" s="17"/>
      <c r="J30" s="73" t="s">
        <v>46</v>
      </c>
      <c r="K30" s="16" t="s">
        <v>210</v>
      </c>
      <c r="L30" s="19">
        <f t="shared" si="0"/>
      </c>
      <c r="M30" s="72" t="s">
        <v>261</v>
      </c>
      <c r="N30" s="18"/>
      <c r="O30" s="71">
        <v>657835</v>
      </c>
      <c r="P30" s="71" t="s">
        <v>47</v>
      </c>
      <c r="Q30" s="72" t="s">
        <v>414</v>
      </c>
      <c r="R30" s="77" t="s">
        <v>393</v>
      </c>
      <c r="S30"/>
    </row>
    <row r="31" spans="2:19" ht="12.75">
      <c r="B31" s="69"/>
      <c r="C31" s="13">
        <v>25</v>
      </c>
      <c r="D31" s="14">
        <v>2</v>
      </c>
      <c r="E31" s="15">
        <f>IF(K31="","",COUNTIF(K$7:K31,K31))</f>
        <v>6</v>
      </c>
      <c r="F31" s="15">
        <f>IF(J31="","",COUNTIF(J$7:J31,J31))</f>
        <v>5</v>
      </c>
      <c r="G31" s="16">
        <f>IF(L31="","",COUNTIF(L$7:L31,L31))</f>
      </c>
      <c r="H31" s="71" t="s">
        <v>415</v>
      </c>
      <c r="I31" s="17"/>
      <c r="J31" s="18" t="s">
        <v>70</v>
      </c>
      <c r="K31" s="16" t="s">
        <v>350</v>
      </c>
      <c r="L31" s="19">
        <f t="shared" si="0"/>
      </c>
      <c r="M31" s="72" t="s">
        <v>905</v>
      </c>
      <c r="N31" s="18"/>
      <c r="O31" s="71">
        <v>710483</v>
      </c>
      <c r="P31" s="71" t="s">
        <v>47</v>
      </c>
      <c r="Q31" s="72" t="s">
        <v>906</v>
      </c>
      <c r="R31" s="77" t="s">
        <v>389</v>
      </c>
      <c r="S31"/>
    </row>
    <row r="32" spans="2:19" ht="12.75">
      <c r="B32" s="69"/>
      <c r="C32" s="13">
        <v>26</v>
      </c>
      <c r="D32" s="14">
        <v>2</v>
      </c>
      <c r="E32" s="15">
        <f>IF(K32="","",COUNTIF(K$7:K32,K32))</f>
        <v>2</v>
      </c>
      <c r="F32" s="15">
        <f>IF(J32="","",COUNTIF(J$7:J32,J32))</f>
        <v>2</v>
      </c>
      <c r="G32" s="16">
        <f>IF(L32="","",COUNTIF(L$7:L32,L32))</f>
        <v>2</v>
      </c>
      <c r="H32" s="71"/>
      <c r="I32" s="17" t="s">
        <v>416</v>
      </c>
      <c r="J32" s="18" t="s">
        <v>83</v>
      </c>
      <c r="K32" s="16" t="s">
        <v>214</v>
      </c>
      <c r="L32" s="19" t="str">
        <f t="shared" si="0"/>
        <v>xLWT II Exp</v>
      </c>
      <c r="M32" s="72" t="s">
        <v>417</v>
      </c>
      <c r="N32" s="18"/>
      <c r="O32" s="71">
        <v>704864</v>
      </c>
      <c r="P32" s="71" t="s">
        <v>47</v>
      </c>
      <c r="Q32" s="72" t="s">
        <v>134</v>
      </c>
      <c r="R32" s="77" t="s">
        <v>389</v>
      </c>
      <c r="S32"/>
    </row>
    <row r="33" spans="2:19" ht="12.75">
      <c r="B33" s="69"/>
      <c r="C33" s="13">
        <v>27</v>
      </c>
      <c r="D33" s="14">
        <v>2</v>
      </c>
      <c r="E33" s="15">
        <f>IF(K33="","",COUNTIF(K$7:K33,K33))</f>
        <v>16</v>
      </c>
      <c r="F33" s="15">
        <f>IF(J33="","",COUNTIF(J$7:J33,J33))</f>
        <v>5</v>
      </c>
      <c r="G33" s="16">
        <f>IF(L33="","",COUNTIF(L$7:L33,L33))</f>
      </c>
      <c r="H33" s="71" t="s">
        <v>418</v>
      </c>
      <c r="I33" s="17"/>
      <c r="J33" s="18" t="s">
        <v>58</v>
      </c>
      <c r="K33" s="16" t="s">
        <v>210</v>
      </c>
      <c r="L33" s="19">
        <f t="shared" si="0"/>
      </c>
      <c r="M33" s="72" t="s">
        <v>419</v>
      </c>
      <c r="N33" s="18" t="s">
        <v>885</v>
      </c>
      <c r="O33" s="71">
        <v>353543</v>
      </c>
      <c r="P33" s="71" t="s">
        <v>47</v>
      </c>
      <c r="Q33" s="72" t="s">
        <v>85</v>
      </c>
      <c r="R33" s="77" t="s">
        <v>398</v>
      </c>
      <c r="S33"/>
    </row>
    <row r="34" spans="2:19" ht="12.75">
      <c r="B34" s="69"/>
      <c r="C34" s="13">
        <v>28</v>
      </c>
      <c r="D34" s="14">
        <v>2</v>
      </c>
      <c r="E34" s="15">
        <f>IF(K34="","",COUNTIF(K$7:K34,K34))</f>
        <v>7</v>
      </c>
      <c r="F34" s="15">
        <f>IF(J34="","",COUNTIF(J$7:J34,J34))</f>
        <v>6</v>
      </c>
      <c r="G34" s="16">
        <f>IF(L34="","",COUNTIF(L$7:L34,L34))</f>
        <v>4</v>
      </c>
      <c r="H34" s="71"/>
      <c r="I34" s="17" t="s">
        <v>420</v>
      </c>
      <c r="J34" s="18" t="s">
        <v>70</v>
      </c>
      <c r="K34" s="16" t="s">
        <v>350</v>
      </c>
      <c r="L34" s="19" t="str">
        <f t="shared" si="0"/>
        <v>xLWT I Exp</v>
      </c>
      <c r="M34" s="72" t="s">
        <v>292</v>
      </c>
      <c r="N34" s="18" t="s">
        <v>894</v>
      </c>
      <c r="O34" s="71">
        <v>647703</v>
      </c>
      <c r="P34" s="71" t="s">
        <v>57</v>
      </c>
      <c r="Q34" s="72" t="s">
        <v>110</v>
      </c>
      <c r="R34" s="77" t="s">
        <v>389</v>
      </c>
      <c r="S34"/>
    </row>
    <row r="35" spans="2:19" ht="12.75">
      <c r="B35" s="69"/>
      <c r="C35" s="13">
        <v>29</v>
      </c>
      <c r="D35" s="14">
        <v>2</v>
      </c>
      <c r="E35" s="15">
        <f>IF(K35="","",COUNTIF(K$7:K35,K35))</f>
        <v>8</v>
      </c>
      <c r="F35" s="15">
        <f>IF(J35="","",COUNTIF(J$7:J35,J35))</f>
        <v>7</v>
      </c>
      <c r="G35" s="16">
        <f>IF(L35="","",COUNTIF(L$7:L35,L35))</f>
        <v>5</v>
      </c>
      <c r="H35" s="71" t="s">
        <v>884</v>
      </c>
      <c r="I35" s="17" t="s">
        <v>421</v>
      </c>
      <c r="J35" s="18" t="s">
        <v>70</v>
      </c>
      <c r="K35" s="16" t="s">
        <v>350</v>
      </c>
      <c r="L35" s="19" t="str">
        <f t="shared" si="0"/>
        <v>xLWT I Exp</v>
      </c>
      <c r="M35" s="72" t="s">
        <v>259</v>
      </c>
      <c r="N35" s="18"/>
      <c r="O35" s="71">
        <v>859436</v>
      </c>
      <c r="P35" s="71" t="s">
        <v>47</v>
      </c>
      <c r="Q35" s="72" t="s">
        <v>84</v>
      </c>
      <c r="R35" s="77" t="s">
        <v>389</v>
      </c>
      <c r="S35"/>
    </row>
    <row r="36" spans="2:19" ht="12.75">
      <c r="B36" s="69"/>
      <c r="C36" s="13">
        <v>30</v>
      </c>
      <c r="D36" s="14">
        <v>2</v>
      </c>
      <c r="E36" s="15">
        <f>IF(K36="","",COUNTIF(K$7:K36,K36))</f>
        <v>2</v>
      </c>
      <c r="F36" s="15">
        <f>IF(J36="","",COUNTIF(J$7:J36,J36))</f>
        <v>2</v>
      </c>
      <c r="G36" s="16">
        <f>IF(L36="","",COUNTIF(L$7:L36,L36))</f>
        <v>2</v>
      </c>
      <c r="H36" s="71"/>
      <c r="I36" s="17" t="s">
        <v>422</v>
      </c>
      <c r="J36" s="18" t="s">
        <v>106</v>
      </c>
      <c r="K36" s="16" t="s">
        <v>232</v>
      </c>
      <c r="L36" s="19" t="str">
        <f t="shared" si="0"/>
        <v>xSen Hwt Exp</v>
      </c>
      <c r="M36" s="72" t="s">
        <v>33</v>
      </c>
      <c r="N36" s="18"/>
      <c r="O36" s="71">
        <v>879931</v>
      </c>
      <c r="P36" s="71" t="s">
        <v>47</v>
      </c>
      <c r="Q36" s="72" t="s">
        <v>62</v>
      </c>
      <c r="R36" s="77" t="s">
        <v>389</v>
      </c>
      <c r="S36"/>
    </row>
    <row r="37" spans="2:19" ht="12.75">
      <c r="B37" s="69"/>
      <c r="C37" s="13">
        <v>31</v>
      </c>
      <c r="D37" s="14">
        <v>2</v>
      </c>
      <c r="E37" s="15">
        <f>IF(K37="","",COUNTIF(K$7:K37,K37))</f>
        <v>9</v>
      </c>
      <c r="F37" s="15">
        <f>IF(J37="","",COUNTIF(J$7:J37,J37))</f>
        <v>8</v>
      </c>
      <c r="G37" s="16">
        <f>IF(L37="","",COUNTIF(L$7:L37,L37))</f>
        <v>6</v>
      </c>
      <c r="H37" s="71"/>
      <c r="I37" s="17" t="s">
        <v>423</v>
      </c>
      <c r="J37" s="18" t="s">
        <v>70</v>
      </c>
      <c r="K37" s="16" t="s">
        <v>350</v>
      </c>
      <c r="L37" s="19" t="str">
        <f t="shared" si="0"/>
        <v>xLWT I Exp</v>
      </c>
      <c r="M37" s="72" t="s">
        <v>424</v>
      </c>
      <c r="N37" s="18"/>
      <c r="O37" s="71">
        <v>2152282</v>
      </c>
      <c r="P37" s="71" t="s">
        <v>49</v>
      </c>
      <c r="Q37" s="72" t="s">
        <v>425</v>
      </c>
      <c r="R37" s="77" t="s">
        <v>389</v>
      </c>
      <c r="S37"/>
    </row>
    <row r="38" spans="2:19" ht="12.75">
      <c r="B38" s="69"/>
      <c r="C38" s="13">
        <v>32</v>
      </c>
      <c r="D38" s="14">
        <v>2</v>
      </c>
      <c r="E38" s="15">
        <f>IF(K38="","",COUNTIF(K$7:K38,K38))</f>
        <v>2</v>
      </c>
      <c r="F38" s="15">
        <f>IF(J38="","",COUNTIF(J$7:J38,J38))</f>
        <v>3</v>
      </c>
      <c r="G38" s="16">
        <f>IF(L38="","",COUNTIF(L$7:L38,L38))</f>
        <v>2</v>
      </c>
      <c r="H38" s="71"/>
      <c r="I38" s="17" t="s">
        <v>426</v>
      </c>
      <c r="J38" s="18" t="s">
        <v>91</v>
      </c>
      <c r="K38" s="16" t="s">
        <v>238</v>
      </c>
      <c r="L38" s="19" t="str">
        <f t="shared" si="0"/>
        <v>xVet Hwt Exp</v>
      </c>
      <c r="M38" s="72" t="s">
        <v>427</v>
      </c>
      <c r="N38" s="18" t="s">
        <v>370</v>
      </c>
      <c r="O38" s="71">
        <v>544246</v>
      </c>
      <c r="P38" s="71" t="s">
        <v>49</v>
      </c>
      <c r="Q38" s="72" t="s">
        <v>428</v>
      </c>
      <c r="R38" s="77" t="s">
        <v>389</v>
      </c>
      <c r="S38"/>
    </row>
    <row r="39" spans="2:19" ht="12.75">
      <c r="B39" s="69"/>
      <c r="C39" s="13">
        <v>33</v>
      </c>
      <c r="D39" s="14">
        <v>2</v>
      </c>
      <c r="E39" s="15">
        <f>IF(K39="","",COUNTIF(K$7:K39,K39))</f>
        <v>10</v>
      </c>
      <c r="F39" s="15">
        <f>IF(J39="","",COUNTIF(J$7:J39,J39))</f>
        <v>9</v>
      </c>
      <c r="G39" s="16">
        <f>IF(L39="","",COUNTIF(L$7:L39,L39))</f>
        <v>7</v>
      </c>
      <c r="H39" s="71" t="s">
        <v>75</v>
      </c>
      <c r="I39" s="17" t="s">
        <v>876</v>
      </c>
      <c r="J39" s="18" t="s">
        <v>70</v>
      </c>
      <c r="K39" s="16" t="s">
        <v>350</v>
      </c>
      <c r="L39" s="19" t="str">
        <f t="shared" si="0"/>
        <v>xLWT I Exp</v>
      </c>
      <c r="M39" s="72" t="s">
        <v>262</v>
      </c>
      <c r="N39" s="18"/>
      <c r="O39" s="71">
        <v>1006677</v>
      </c>
      <c r="P39" s="71" t="s">
        <v>57</v>
      </c>
      <c r="Q39" s="72" t="s">
        <v>62</v>
      </c>
      <c r="R39" s="77" t="s">
        <v>389</v>
      </c>
      <c r="S39"/>
    </row>
    <row r="40" spans="2:19" ht="12.75">
      <c r="B40" s="69"/>
      <c r="C40" s="13">
        <v>34</v>
      </c>
      <c r="D40" s="14">
        <v>2</v>
      </c>
      <c r="E40" s="15">
        <f>IF(K40="","",COUNTIF(K$7:K40,K40))</f>
        <v>2</v>
      </c>
      <c r="F40" s="15">
        <f>IF(J40="","",COUNTIF(J$7:J40,J40))</f>
        <v>4</v>
      </c>
      <c r="G40" s="16">
        <f>IF(L40="","",COUNTIF(L$7:L40,L40))</f>
        <v>2</v>
      </c>
      <c r="H40" s="71"/>
      <c r="I40" s="17" t="s">
        <v>429</v>
      </c>
      <c r="J40" s="18" t="s">
        <v>91</v>
      </c>
      <c r="K40" s="16" t="s">
        <v>867</v>
      </c>
      <c r="L40" s="19" t="str">
        <f t="shared" si="0"/>
        <v>xVet Lwt Exp</v>
      </c>
      <c r="M40" s="72" t="s">
        <v>275</v>
      </c>
      <c r="N40" s="18"/>
      <c r="O40" s="71">
        <v>1006498</v>
      </c>
      <c r="P40" s="71" t="s">
        <v>49</v>
      </c>
      <c r="Q40" s="72" t="s">
        <v>136</v>
      </c>
      <c r="R40" s="77" t="s">
        <v>389</v>
      </c>
      <c r="S40"/>
    </row>
    <row r="41" spans="2:19" ht="12.75">
      <c r="B41" s="69"/>
      <c r="C41" s="13">
        <v>35</v>
      </c>
      <c r="D41" s="14">
        <v>2</v>
      </c>
      <c r="E41" s="15">
        <f>IF(K41="","",COUNTIF(K$7:K41,K41))</f>
        <v>17</v>
      </c>
      <c r="F41" s="15">
        <f>IF(J41="","",COUNTIF(J$7:J41,J41))</f>
        <v>6</v>
      </c>
      <c r="G41" s="16">
        <f>IF(L41="","",COUNTIF(L$7:L41,L41))</f>
      </c>
      <c r="H41" s="71" t="s">
        <v>430</v>
      </c>
      <c r="I41" s="17"/>
      <c r="J41" s="18" t="s">
        <v>58</v>
      </c>
      <c r="K41" s="16" t="s">
        <v>210</v>
      </c>
      <c r="L41" s="19">
        <f t="shared" si="0"/>
      </c>
      <c r="M41" s="72" t="s">
        <v>431</v>
      </c>
      <c r="N41" s="18"/>
      <c r="O41" s="71">
        <v>911447</v>
      </c>
      <c r="P41" s="71" t="s">
        <v>47</v>
      </c>
      <c r="Q41" s="72" t="s">
        <v>432</v>
      </c>
      <c r="R41" s="77" t="s">
        <v>433</v>
      </c>
      <c r="S41"/>
    </row>
    <row r="42" spans="2:19" ht="12.75">
      <c r="B42" s="69"/>
      <c r="C42" s="13">
        <v>36</v>
      </c>
      <c r="D42" s="14">
        <v>2</v>
      </c>
      <c r="E42" s="15">
        <f>IF(K42="","",COUNTIF(K$7:K42,K42))</f>
        <v>11</v>
      </c>
      <c r="F42" s="15">
        <f>IF(J42="","",COUNTIF(J$7:J42,J42))</f>
        <v>10</v>
      </c>
      <c r="G42" s="16">
        <f>IF(L42="","",COUNTIF(L$7:L42,L42))</f>
        <v>8</v>
      </c>
      <c r="H42" s="71"/>
      <c r="I42" s="17" t="s">
        <v>434</v>
      </c>
      <c r="J42" s="18" t="s">
        <v>70</v>
      </c>
      <c r="K42" s="16" t="s">
        <v>350</v>
      </c>
      <c r="L42" s="19" t="str">
        <f t="shared" si="0"/>
        <v>xLWT I Exp</v>
      </c>
      <c r="M42" s="72" t="s">
        <v>274</v>
      </c>
      <c r="N42" s="18" t="s">
        <v>887</v>
      </c>
      <c r="O42" s="71">
        <v>910844</v>
      </c>
      <c r="P42" s="71" t="s">
        <v>47</v>
      </c>
      <c r="Q42" s="72" t="s">
        <v>73</v>
      </c>
      <c r="R42" s="77" t="s">
        <v>389</v>
      </c>
      <c r="S42"/>
    </row>
    <row r="43" spans="2:19" ht="12.75">
      <c r="B43" s="69"/>
      <c r="C43" s="13">
        <v>37</v>
      </c>
      <c r="D43" s="14">
        <v>2</v>
      </c>
      <c r="E43" s="15">
        <f>IF(K43="","",COUNTIF(K$7:K43,K43))</f>
        <v>12</v>
      </c>
      <c r="F43" s="15">
        <f>IF(J43="","",COUNTIF(J$7:J43,J43))</f>
        <v>11</v>
      </c>
      <c r="G43" s="16">
        <f>IF(L43="","",COUNTIF(L$7:L43,L43))</f>
        <v>9</v>
      </c>
      <c r="H43" s="71"/>
      <c r="I43" s="17" t="s">
        <v>435</v>
      </c>
      <c r="J43" s="18" t="s">
        <v>70</v>
      </c>
      <c r="K43" s="16" t="s">
        <v>350</v>
      </c>
      <c r="L43" s="19" t="str">
        <f t="shared" si="0"/>
        <v>xLWT I Exp</v>
      </c>
      <c r="M43" s="72" t="s">
        <v>266</v>
      </c>
      <c r="N43" s="18" t="s">
        <v>72</v>
      </c>
      <c r="O43" s="71">
        <v>654122</v>
      </c>
      <c r="P43" s="71" t="s">
        <v>57</v>
      </c>
      <c r="Q43" s="72" t="s">
        <v>86</v>
      </c>
      <c r="R43" s="77" t="s">
        <v>389</v>
      </c>
      <c r="S43"/>
    </row>
    <row r="44" spans="2:19" ht="12.75">
      <c r="B44" s="69"/>
      <c r="C44" s="13">
        <v>38</v>
      </c>
      <c r="D44" s="14">
        <v>2</v>
      </c>
      <c r="E44" s="15">
        <f>IF(K44="","",COUNTIF(K$7:K44,K44))</f>
        <v>3</v>
      </c>
      <c r="F44" s="15">
        <f>IF(J44="","",COUNTIF(J$7:J44,J44))</f>
        <v>3</v>
      </c>
      <c r="G44" s="16">
        <f>IF(L44="","",COUNTIF(L$7:L44,L44))</f>
      </c>
      <c r="H44" s="71" t="s">
        <v>436</v>
      </c>
      <c r="I44" s="17"/>
      <c r="J44" s="18" t="s">
        <v>106</v>
      </c>
      <c r="K44" s="16" t="s">
        <v>232</v>
      </c>
      <c r="L44" s="19">
        <f t="shared" si="0"/>
      </c>
      <c r="M44" s="72" t="s">
        <v>263</v>
      </c>
      <c r="N44" s="18"/>
      <c r="O44" s="71">
        <v>253655</v>
      </c>
      <c r="P44" s="71" t="s">
        <v>57</v>
      </c>
      <c r="Q44" s="72" t="s">
        <v>107</v>
      </c>
      <c r="R44" s="77" t="s">
        <v>433</v>
      </c>
      <c r="S44"/>
    </row>
    <row r="45" spans="2:19" ht="12.75">
      <c r="B45" s="69"/>
      <c r="C45" s="13">
        <v>39</v>
      </c>
      <c r="D45" s="14">
        <v>2</v>
      </c>
      <c r="E45" s="15">
        <f>IF(K45="","",COUNTIF(K$7:K45,K45))</f>
        <v>13</v>
      </c>
      <c r="F45" s="15">
        <f>IF(J45="","",COUNTIF(J$7:J45,J45))</f>
        <v>12</v>
      </c>
      <c r="G45" s="16">
        <f>IF(L45="","",COUNTIF(L$7:L45,L45))</f>
      </c>
      <c r="H45" s="71" t="s">
        <v>437</v>
      </c>
      <c r="I45" s="17"/>
      <c r="J45" s="18" t="s">
        <v>70</v>
      </c>
      <c r="K45" s="16" t="s">
        <v>350</v>
      </c>
      <c r="L45" s="19">
        <f t="shared" si="0"/>
      </c>
      <c r="M45" s="72" t="s">
        <v>438</v>
      </c>
      <c r="N45" s="18"/>
      <c r="O45" s="71">
        <v>2152285</v>
      </c>
      <c r="P45" s="71" t="s">
        <v>64</v>
      </c>
      <c r="Q45" s="72" t="s">
        <v>103</v>
      </c>
      <c r="R45" s="77" t="s">
        <v>398</v>
      </c>
      <c r="S45"/>
    </row>
    <row r="46" spans="2:19" ht="12.75">
      <c r="B46" s="69"/>
      <c r="C46" s="13">
        <v>40</v>
      </c>
      <c r="D46" s="14">
        <v>2</v>
      </c>
      <c r="E46" s="15">
        <f>IF(K46="","",COUNTIF(K$7:K46,K46))</f>
        <v>14</v>
      </c>
      <c r="F46" s="15">
        <f>IF(J46="","",COUNTIF(J$7:J46,J46))</f>
        <v>13</v>
      </c>
      <c r="G46" s="16">
        <f>IF(L46="","",COUNTIF(L$7:L46,L46))</f>
        <v>10</v>
      </c>
      <c r="H46" s="71"/>
      <c r="I46" s="17" t="s">
        <v>223</v>
      </c>
      <c r="J46" s="18" t="s">
        <v>70</v>
      </c>
      <c r="K46" s="16" t="s">
        <v>350</v>
      </c>
      <c r="L46" s="19" t="str">
        <f t="shared" si="0"/>
        <v>xLWT I Exp</v>
      </c>
      <c r="M46" s="72" t="s">
        <v>281</v>
      </c>
      <c r="N46" s="18" t="s">
        <v>881</v>
      </c>
      <c r="O46" s="71">
        <v>906631</v>
      </c>
      <c r="P46" s="71" t="s">
        <v>57</v>
      </c>
      <c r="Q46" s="72" t="s">
        <v>154</v>
      </c>
      <c r="R46" s="77" t="s">
        <v>389</v>
      </c>
      <c r="S46"/>
    </row>
    <row r="47" spans="2:19" ht="12.75">
      <c r="B47" s="69"/>
      <c r="C47" s="13">
        <v>41</v>
      </c>
      <c r="D47" s="14">
        <v>2</v>
      </c>
      <c r="E47" s="15">
        <f>IF(K47="","",COUNTIF(K$7:K47,K47))</f>
        <v>18</v>
      </c>
      <c r="F47" s="15">
        <f>IF(J47="","",COUNTIF(J$7:J47,J47))</f>
        <v>7</v>
      </c>
      <c r="G47" s="16">
        <f>IF(L47="","",COUNTIF(L$7:L47,L47))</f>
      </c>
      <c r="H47" s="71" t="s">
        <v>439</v>
      </c>
      <c r="I47" s="17"/>
      <c r="J47" s="18" t="s">
        <v>58</v>
      </c>
      <c r="K47" s="16" t="s">
        <v>210</v>
      </c>
      <c r="L47" s="19">
        <f t="shared" si="0"/>
      </c>
      <c r="M47" s="72" t="s">
        <v>280</v>
      </c>
      <c r="N47" s="18" t="s">
        <v>932</v>
      </c>
      <c r="O47" s="71">
        <v>2719396</v>
      </c>
      <c r="P47" s="71" t="s">
        <v>49</v>
      </c>
      <c r="Q47" s="72" t="s">
        <v>138</v>
      </c>
      <c r="R47" s="77" t="s">
        <v>393</v>
      </c>
      <c r="S47"/>
    </row>
    <row r="48" spans="2:19" ht="12.75">
      <c r="B48" s="69"/>
      <c r="C48" s="13">
        <v>42</v>
      </c>
      <c r="D48" s="14">
        <v>2</v>
      </c>
      <c r="E48" s="15">
        <f>IF(K48="","",COUNTIF(K$7:K48,K48))</f>
        <v>19</v>
      </c>
      <c r="F48" s="15">
        <f>IF(J48="","",COUNTIF(J$7:J48,J48))</f>
        <v>8</v>
      </c>
      <c r="G48" s="16">
        <f>IF(L48="","",COUNTIF(L$7:L48,L48))</f>
        <v>6</v>
      </c>
      <c r="H48" s="71"/>
      <c r="I48" s="17">
        <v>72</v>
      </c>
      <c r="J48" s="18" t="s">
        <v>58</v>
      </c>
      <c r="K48" s="16" t="s">
        <v>210</v>
      </c>
      <c r="L48" s="19" t="str">
        <f t="shared" si="0"/>
        <v>xHWT Exp</v>
      </c>
      <c r="M48" s="72" t="s">
        <v>270</v>
      </c>
      <c r="N48" s="18"/>
      <c r="O48" s="71">
        <v>895211</v>
      </c>
      <c r="P48" s="71" t="s">
        <v>47</v>
      </c>
      <c r="Q48" s="72" t="s">
        <v>78</v>
      </c>
      <c r="R48" s="77" t="s">
        <v>389</v>
      </c>
      <c r="S48"/>
    </row>
    <row r="49" spans="2:19" ht="12.75">
      <c r="B49" s="69"/>
      <c r="C49" s="13">
        <v>43</v>
      </c>
      <c r="D49" s="14">
        <v>2</v>
      </c>
      <c r="E49" s="15">
        <f>IF(K49="","",COUNTIF(K$7:K49,K49))</f>
        <v>3</v>
      </c>
      <c r="F49" s="15">
        <f>IF(J49="","",COUNTIF(J$7:J49,J49))</f>
        <v>5</v>
      </c>
      <c r="G49" s="16">
        <f>IF(L49="","",COUNTIF(L$7:L49,L49))</f>
      </c>
      <c r="H49" s="71" t="s">
        <v>440</v>
      </c>
      <c r="I49" s="17"/>
      <c r="J49" s="18" t="s">
        <v>91</v>
      </c>
      <c r="K49" s="16" t="s">
        <v>238</v>
      </c>
      <c r="L49" s="19">
        <f t="shared" si="0"/>
      </c>
      <c r="M49" s="72" t="s">
        <v>277</v>
      </c>
      <c r="N49" s="18"/>
      <c r="O49" s="71">
        <v>643292</v>
      </c>
      <c r="P49" s="71" t="s">
        <v>49</v>
      </c>
      <c r="Q49" s="72" t="s">
        <v>101</v>
      </c>
      <c r="R49" s="77" t="s">
        <v>389</v>
      </c>
      <c r="S49"/>
    </row>
    <row r="50" spans="2:19" ht="12.75">
      <c r="B50" s="69" t="s">
        <v>992</v>
      </c>
      <c r="C50" s="13">
        <v>44</v>
      </c>
      <c r="D50" s="14">
        <v>2</v>
      </c>
      <c r="E50" s="15">
        <f>IF(K50="","",COUNTIF(K$7:K50,K50))</f>
        <v>1</v>
      </c>
      <c r="F50" s="15">
        <f>IF(J50="","",COUNTIF(J$7:J50,J50))</f>
        <v>4</v>
      </c>
      <c r="G50" s="16">
        <f>IF(L50="","",COUNTIF(L$7:L50,L50))</f>
        <v>1</v>
      </c>
      <c r="H50" s="71"/>
      <c r="I50" s="17" t="s">
        <v>441</v>
      </c>
      <c r="J50" s="18" t="s">
        <v>106</v>
      </c>
      <c r="K50" s="16" t="s">
        <v>865</v>
      </c>
      <c r="L50" s="19" t="str">
        <f t="shared" si="0"/>
        <v>xSen Lwt Exp</v>
      </c>
      <c r="M50" s="72" t="s">
        <v>269</v>
      </c>
      <c r="N50" s="18" t="s">
        <v>894</v>
      </c>
      <c r="O50" s="71">
        <v>402017</v>
      </c>
      <c r="P50" s="71" t="s">
        <v>47</v>
      </c>
      <c r="Q50" s="72" t="s">
        <v>67</v>
      </c>
      <c r="R50" s="77" t="s">
        <v>389</v>
      </c>
      <c r="S50"/>
    </row>
    <row r="51" spans="2:19" ht="12.75">
      <c r="B51" s="69"/>
      <c r="C51" s="13">
        <v>45</v>
      </c>
      <c r="D51" s="14">
        <v>2</v>
      </c>
      <c r="E51" s="15">
        <f>IF(K51="","",COUNTIF(K$7:K51,K51))</f>
        <v>4</v>
      </c>
      <c r="F51" s="15">
        <f>IF(J51="","",COUNTIF(J$7:J51,J51))</f>
        <v>5</v>
      </c>
      <c r="G51" s="16">
        <f>IF(L51="","",COUNTIF(L$7:L51,L51))</f>
        <v>3</v>
      </c>
      <c r="H51" s="71"/>
      <c r="I51" s="17" t="s">
        <v>442</v>
      </c>
      <c r="J51" s="18" t="s">
        <v>106</v>
      </c>
      <c r="K51" s="16" t="s">
        <v>232</v>
      </c>
      <c r="L51" s="19" t="str">
        <f t="shared" si="0"/>
        <v>xSen Hwt Exp</v>
      </c>
      <c r="M51" s="72" t="s">
        <v>268</v>
      </c>
      <c r="N51" s="18"/>
      <c r="O51" s="71">
        <v>666784</v>
      </c>
      <c r="P51" s="71" t="s">
        <v>47</v>
      </c>
      <c r="Q51" s="72" t="s">
        <v>109</v>
      </c>
      <c r="R51" s="77" t="s">
        <v>389</v>
      </c>
      <c r="S51"/>
    </row>
    <row r="52" spans="2:19" ht="12.75">
      <c r="B52" s="69"/>
      <c r="C52" s="13">
        <v>46</v>
      </c>
      <c r="D52" s="14">
        <v>2</v>
      </c>
      <c r="E52" s="15">
        <f>IF(K52="","",COUNTIF(K$7:K52,K52))</f>
        <v>4</v>
      </c>
      <c r="F52" s="15">
        <f>IF(J52="","",COUNTIF(J$7:J52,J52))</f>
        <v>6</v>
      </c>
      <c r="G52" s="16">
        <f>IF(L52="","",COUNTIF(L$7:L52,L52))</f>
        <v>3</v>
      </c>
      <c r="H52" s="71"/>
      <c r="I52" s="17" t="s">
        <v>443</v>
      </c>
      <c r="J52" s="18" t="s">
        <v>91</v>
      </c>
      <c r="K52" s="16" t="s">
        <v>238</v>
      </c>
      <c r="L52" s="19" t="str">
        <f t="shared" si="0"/>
        <v>xVet Hwt Exp</v>
      </c>
      <c r="M52" s="72" t="s">
        <v>40</v>
      </c>
      <c r="N52" s="18"/>
      <c r="O52" s="71">
        <v>468110</v>
      </c>
      <c r="P52" s="71" t="s">
        <v>49</v>
      </c>
      <c r="Q52" s="72" t="s">
        <v>139</v>
      </c>
      <c r="R52" s="77" t="s">
        <v>389</v>
      </c>
      <c r="S52"/>
    </row>
    <row r="53" spans="2:19" ht="12.75">
      <c r="B53" s="69" t="s">
        <v>992</v>
      </c>
      <c r="C53" s="13">
        <v>47</v>
      </c>
      <c r="D53" s="14">
        <v>2</v>
      </c>
      <c r="E53" s="15">
        <f>IF(K53="","",COUNTIF(K$7:K53,K53))</f>
        <v>1</v>
      </c>
      <c r="F53" s="15">
        <f>IF(J53="","",COUNTIF(J$7:J53,J53))</f>
        <v>1</v>
      </c>
      <c r="G53" s="16">
        <f>IF(L53="","",COUNTIF(L$7:L53,L53))</f>
        <v>1</v>
      </c>
      <c r="H53" s="71" t="s">
        <v>942</v>
      </c>
      <c r="I53" s="17" t="s">
        <v>121</v>
      </c>
      <c r="J53" s="18" t="s">
        <v>119</v>
      </c>
      <c r="K53" s="16" t="s">
        <v>235</v>
      </c>
      <c r="L53" s="19" t="str">
        <f t="shared" si="0"/>
        <v>xMag Hwt Exp</v>
      </c>
      <c r="M53" s="72" t="s">
        <v>278</v>
      </c>
      <c r="N53" s="18" t="s">
        <v>933</v>
      </c>
      <c r="O53" s="71">
        <v>949648</v>
      </c>
      <c r="P53" s="71" t="s">
        <v>47</v>
      </c>
      <c r="Q53" s="72" t="s">
        <v>943</v>
      </c>
      <c r="R53" s="77" t="s">
        <v>389</v>
      </c>
      <c r="S53"/>
    </row>
    <row r="54" spans="2:19" ht="12.75">
      <c r="B54" s="69"/>
      <c r="C54" s="13">
        <v>48</v>
      </c>
      <c r="D54" s="14">
        <v>2</v>
      </c>
      <c r="E54" s="15">
        <f>IF(K54="","",COUNTIF(K$7:K54,K54))</f>
        <v>15</v>
      </c>
      <c r="F54" s="15">
        <f>IF(J54="","",COUNTIF(J$7:J54,J54))</f>
        <v>14</v>
      </c>
      <c r="G54" s="16">
        <f>IF(L54="","",COUNTIF(L$7:L54,L54))</f>
      </c>
      <c r="H54" s="71" t="s">
        <v>444</v>
      </c>
      <c r="I54" s="17"/>
      <c r="J54" s="18" t="s">
        <v>70</v>
      </c>
      <c r="K54" s="16" t="s">
        <v>350</v>
      </c>
      <c r="L54" s="19">
        <f t="shared" si="0"/>
      </c>
      <c r="M54" s="72" t="s">
        <v>272</v>
      </c>
      <c r="N54" s="18" t="s">
        <v>881</v>
      </c>
      <c r="O54" s="71">
        <v>911392</v>
      </c>
      <c r="P54" s="71" t="s">
        <v>51</v>
      </c>
      <c r="Q54" s="72" t="s">
        <v>79</v>
      </c>
      <c r="R54" s="77" t="s">
        <v>389</v>
      </c>
      <c r="S54"/>
    </row>
    <row r="55" spans="2:19" ht="12.75">
      <c r="B55" s="69"/>
      <c r="C55" s="13">
        <v>49</v>
      </c>
      <c r="D55" s="14">
        <v>2</v>
      </c>
      <c r="E55" s="15">
        <f>IF(K55="","",COUNTIF(K$7:K55,K55))</f>
        <v>20</v>
      </c>
      <c r="F55" s="15">
        <f>IF(J55="","",COUNTIF(J$7:J55,J55))</f>
        <v>9</v>
      </c>
      <c r="G55" s="16">
        <f>IF(L55="","",COUNTIF(L$7:L55,L55))</f>
      </c>
      <c r="H55" s="71" t="s">
        <v>445</v>
      </c>
      <c r="I55" s="17"/>
      <c r="J55" s="18" t="s">
        <v>58</v>
      </c>
      <c r="K55" s="16" t="s">
        <v>210</v>
      </c>
      <c r="L55" s="19">
        <f t="shared" si="0"/>
      </c>
      <c r="M55" s="72" t="s">
        <v>446</v>
      </c>
      <c r="N55" s="18"/>
      <c r="O55" s="71">
        <v>2836699</v>
      </c>
      <c r="P55" s="71" t="s">
        <v>47</v>
      </c>
      <c r="Q55" s="72" t="s">
        <v>447</v>
      </c>
      <c r="R55" s="77" t="s">
        <v>389</v>
      </c>
      <c r="S55"/>
    </row>
    <row r="56" spans="2:19" ht="12.75">
      <c r="B56" s="69"/>
      <c r="C56" s="13">
        <v>50</v>
      </c>
      <c r="D56" s="14">
        <v>2</v>
      </c>
      <c r="E56" s="15">
        <f>IF(K56="","",COUNTIF(K$7:K56,K56))</f>
        <v>2</v>
      </c>
      <c r="F56" s="15">
        <f>IF(J56="","",COUNTIF(J$7:J56,J56))</f>
        <v>6</v>
      </c>
      <c r="G56" s="16">
        <f>IF(L56="","",COUNTIF(L$7:L56,L56))</f>
        <v>2</v>
      </c>
      <c r="H56" s="71"/>
      <c r="I56" s="71" t="s">
        <v>448</v>
      </c>
      <c r="J56" s="18" t="s">
        <v>106</v>
      </c>
      <c r="K56" s="16" t="s">
        <v>865</v>
      </c>
      <c r="L56" s="19" t="str">
        <f t="shared" si="0"/>
        <v>xSen Lwt Exp</v>
      </c>
      <c r="M56" s="72" t="s">
        <v>264</v>
      </c>
      <c r="N56" s="18" t="s">
        <v>372</v>
      </c>
      <c r="O56" s="71">
        <v>1075243</v>
      </c>
      <c r="P56" s="71" t="s">
        <v>57</v>
      </c>
      <c r="Q56" s="72" t="s">
        <v>108</v>
      </c>
      <c r="R56" s="77" t="s">
        <v>389</v>
      </c>
      <c r="S56"/>
    </row>
    <row r="57" spans="2:19" ht="12.75">
      <c r="B57" s="69"/>
      <c r="C57" s="13">
        <v>51</v>
      </c>
      <c r="D57" s="14">
        <v>2</v>
      </c>
      <c r="E57" s="15">
        <f>IF(K57="","",COUNTIF(K$7:K57,K57))</f>
        <v>5</v>
      </c>
      <c r="F57" s="15">
        <f>IF(J57="","",COUNTIF(J$7:J57,J57))</f>
        <v>7</v>
      </c>
      <c r="G57" s="16">
        <f>IF(L57="","",COUNTIF(L$7:L57,L57))</f>
        <v>4</v>
      </c>
      <c r="H57" s="71"/>
      <c r="I57" s="71" t="s">
        <v>98</v>
      </c>
      <c r="J57" s="18" t="s">
        <v>91</v>
      </c>
      <c r="K57" s="16" t="s">
        <v>238</v>
      </c>
      <c r="L57" s="19" t="str">
        <f t="shared" si="0"/>
        <v>xVet Hwt Exp</v>
      </c>
      <c r="M57" s="72" t="s">
        <v>267</v>
      </c>
      <c r="N57" s="18" t="s">
        <v>372</v>
      </c>
      <c r="O57" s="71">
        <v>752498</v>
      </c>
      <c r="P57" s="71" t="s">
        <v>51</v>
      </c>
      <c r="Q57" s="72" t="s">
        <v>99</v>
      </c>
      <c r="R57" s="77" t="s">
        <v>389</v>
      </c>
      <c r="S57"/>
    </row>
    <row r="58" spans="2:19" ht="12.75">
      <c r="B58" s="69"/>
      <c r="C58" s="13">
        <v>52</v>
      </c>
      <c r="D58" s="14">
        <v>2</v>
      </c>
      <c r="E58" s="15">
        <f>IF(K58="","",COUNTIF(K$7:K58,K58))</f>
        <v>3</v>
      </c>
      <c r="F58" s="15">
        <f>IF(J58="","",COUNTIF(J$7:J58,J58))</f>
        <v>8</v>
      </c>
      <c r="G58" s="16">
        <f>IF(L58="","",COUNTIF(L$7:L58,L58))</f>
        <v>3</v>
      </c>
      <c r="H58" s="71"/>
      <c r="I58" s="71" t="s">
        <v>449</v>
      </c>
      <c r="J58" s="18" t="s">
        <v>91</v>
      </c>
      <c r="K58" s="16" t="s">
        <v>867</v>
      </c>
      <c r="L58" s="19" t="str">
        <f t="shared" si="0"/>
        <v>xVet Lwt Exp</v>
      </c>
      <c r="M58" s="72" t="s">
        <v>290</v>
      </c>
      <c r="N58" s="18"/>
      <c r="O58" s="71">
        <v>615343</v>
      </c>
      <c r="P58" s="71" t="s">
        <v>47</v>
      </c>
      <c r="Q58" s="72" t="s">
        <v>52</v>
      </c>
      <c r="R58" s="77" t="s">
        <v>389</v>
      </c>
      <c r="S58"/>
    </row>
    <row r="59" spans="2:19" ht="12.75">
      <c r="B59" s="69"/>
      <c r="C59" s="13">
        <v>53</v>
      </c>
      <c r="D59" s="14">
        <v>2</v>
      </c>
      <c r="E59" s="15">
        <f>IF(K59="","",COUNTIF(K$7:K59,K59))</f>
        <v>5</v>
      </c>
      <c r="F59" s="15">
        <f>IF(J59="","",COUNTIF(J$7:J59,J59))</f>
        <v>7</v>
      </c>
      <c r="G59" s="16">
        <f>IF(L59="","",COUNTIF(L$7:L59,L59))</f>
      </c>
      <c r="H59" s="71" t="s">
        <v>450</v>
      </c>
      <c r="I59" s="71"/>
      <c r="J59" s="18" t="s">
        <v>106</v>
      </c>
      <c r="K59" s="16" t="s">
        <v>232</v>
      </c>
      <c r="L59" s="19">
        <f t="shared" si="0"/>
      </c>
      <c r="M59" s="72" t="s">
        <v>451</v>
      </c>
      <c r="N59" s="18"/>
      <c r="O59" s="71">
        <v>2153241</v>
      </c>
      <c r="P59" s="71" t="s">
        <v>47</v>
      </c>
      <c r="Q59" s="72" t="s">
        <v>452</v>
      </c>
      <c r="R59" s="77" t="s">
        <v>398</v>
      </c>
      <c r="S59"/>
    </row>
    <row r="60" spans="2:19" ht="12.75">
      <c r="B60" s="69"/>
      <c r="C60" s="13">
        <v>54</v>
      </c>
      <c r="D60" s="14">
        <v>2</v>
      </c>
      <c r="E60" s="15">
        <f>IF(K60="","",COUNTIF(K$7:K60,K60))</f>
        <v>6</v>
      </c>
      <c r="F60" s="15">
        <f>IF(J60="","",COUNTIF(J$7:J60,J60))</f>
        <v>9</v>
      </c>
      <c r="G60" s="16">
        <f>IF(L60="","",COUNTIF(L$7:L60,L60))</f>
        <v>5</v>
      </c>
      <c r="H60" s="71"/>
      <c r="I60" s="71" t="s">
        <v>453</v>
      </c>
      <c r="J60" s="18" t="s">
        <v>91</v>
      </c>
      <c r="K60" s="16" t="s">
        <v>238</v>
      </c>
      <c r="L60" s="19" t="str">
        <f t="shared" si="0"/>
        <v>xVet Hwt Exp</v>
      </c>
      <c r="M60" s="72" t="s">
        <v>37</v>
      </c>
      <c r="N60" s="18" t="s">
        <v>72</v>
      </c>
      <c r="O60" s="71">
        <v>771589</v>
      </c>
      <c r="P60" s="71" t="s">
        <v>49</v>
      </c>
      <c r="Q60" s="72" t="s">
        <v>104</v>
      </c>
      <c r="R60" s="77" t="s">
        <v>389</v>
      </c>
      <c r="S60"/>
    </row>
    <row r="61" spans="2:19" ht="12.75">
      <c r="B61" s="69"/>
      <c r="C61" s="13">
        <v>55</v>
      </c>
      <c r="D61" s="14">
        <v>2</v>
      </c>
      <c r="E61" s="15">
        <f>IF(K61="","",COUNTIF(K$7:K61,K61))</f>
        <v>7</v>
      </c>
      <c r="F61" s="15">
        <f>IF(J61="","",COUNTIF(J$7:J61,J61))</f>
        <v>10</v>
      </c>
      <c r="G61" s="16">
        <f>IF(L61="","",COUNTIF(L$7:L61,L61))</f>
        <v>6</v>
      </c>
      <c r="H61" s="71"/>
      <c r="I61" s="71" t="s">
        <v>454</v>
      </c>
      <c r="J61" s="18" t="s">
        <v>91</v>
      </c>
      <c r="K61" s="16" t="s">
        <v>238</v>
      </c>
      <c r="L61" s="19" t="str">
        <f t="shared" si="0"/>
        <v>xVet Hwt Exp</v>
      </c>
      <c r="M61" s="72" t="s">
        <v>273</v>
      </c>
      <c r="N61" s="18"/>
      <c r="O61" s="71">
        <v>411662</v>
      </c>
      <c r="P61" s="71" t="s">
        <v>51</v>
      </c>
      <c r="Q61" s="72" t="s">
        <v>101</v>
      </c>
      <c r="R61" s="77" t="s">
        <v>389</v>
      </c>
      <c r="S61"/>
    </row>
    <row r="62" spans="2:19" ht="12.75">
      <c r="B62" s="69" t="s">
        <v>992</v>
      </c>
      <c r="C62" s="13">
        <v>56</v>
      </c>
      <c r="D62" s="14">
        <v>2</v>
      </c>
      <c r="E62" s="15">
        <f>IF(K62="","",COUNTIF(K$7:K62,K62))</f>
        <v>1</v>
      </c>
      <c r="F62" s="15">
        <f>IF(J62="","",COUNTIF(J$7:J62,J62))</f>
        <v>2</v>
      </c>
      <c r="G62" s="16">
        <f>IF(L62="","",COUNTIF(L$7:L62,L62))</f>
        <v>1</v>
      </c>
      <c r="H62" s="71"/>
      <c r="I62" s="71" t="s">
        <v>455</v>
      </c>
      <c r="J62" s="18" t="s">
        <v>119</v>
      </c>
      <c r="K62" s="16" t="s">
        <v>866</v>
      </c>
      <c r="L62" s="19" t="str">
        <f t="shared" si="0"/>
        <v>xMag Lwt Exp</v>
      </c>
      <c r="M62" s="72" t="s">
        <v>282</v>
      </c>
      <c r="N62" s="18" t="s">
        <v>894</v>
      </c>
      <c r="O62" s="71">
        <v>410658</v>
      </c>
      <c r="P62" s="71" t="s">
        <v>47</v>
      </c>
      <c r="Q62" s="72" t="s">
        <v>122</v>
      </c>
      <c r="R62" s="77" t="s">
        <v>389</v>
      </c>
      <c r="S62"/>
    </row>
    <row r="63" spans="2:19" ht="12.75">
      <c r="B63" s="69" t="s">
        <v>992</v>
      </c>
      <c r="C63" s="13">
        <v>57</v>
      </c>
      <c r="D63" s="14">
        <v>2</v>
      </c>
      <c r="E63" s="15">
        <f>IF(K63="","",COUNTIF(K$7:K63,K63))</f>
        <v>1</v>
      </c>
      <c r="F63" s="15">
        <f>IF(J63="","",COUNTIF(J$7:J63,J63))</f>
        <v>1</v>
      </c>
      <c r="G63" s="16">
        <f>IF(L63="","",COUNTIF(L$7:L63,L63))</f>
      </c>
      <c r="H63" s="71" t="s">
        <v>456</v>
      </c>
      <c r="I63" s="71"/>
      <c r="J63" s="18" t="s">
        <v>143</v>
      </c>
      <c r="K63" s="16" t="s">
        <v>215</v>
      </c>
      <c r="L63" s="19">
        <f t="shared" si="0"/>
      </c>
      <c r="M63" s="72" t="s">
        <v>296</v>
      </c>
      <c r="N63" s="18" t="s">
        <v>877</v>
      </c>
      <c r="O63" s="71">
        <v>2063279</v>
      </c>
      <c r="P63" s="71" t="s">
        <v>47</v>
      </c>
      <c r="Q63" s="72" t="s">
        <v>99</v>
      </c>
      <c r="R63" s="77" t="s">
        <v>389</v>
      </c>
      <c r="S63"/>
    </row>
    <row r="64" spans="2:19" ht="12.75">
      <c r="B64" s="69"/>
      <c r="C64" s="13">
        <v>58</v>
      </c>
      <c r="D64" s="14">
        <v>2</v>
      </c>
      <c r="E64" s="15">
        <f>IF(K64="","",COUNTIF(K$7:K64,K64))</f>
        <v>8</v>
      </c>
      <c r="F64" s="15">
        <f>IF(J64="","",COUNTIF(J$7:J64,J64))</f>
        <v>11</v>
      </c>
      <c r="G64" s="16">
        <f>IF(L64="","",COUNTIF(L$7:L64,L64))</f>
        <v>7</v>
      </c>
      <c r="H64" s="71"/>
      <c r="I64" s="71" t="s">
        <v>457</v>
      </c>
      <c r="J64" s="18" t="s">
        <v>91</v>
      </c>
      <c r="K64" s="16" t="s">
        <v>238</v>
      </c>
      <c r="L64" s="19" t="str">
        <f t="shared" si="0"/>
        <v>xVet Hwt Exp</v>
      </c>
      <c r="M64" s="72" t="s">
        <v>458</v>
      </c>
      <c r="N64" s="18"/>
      <c r="O64" s="71">
        <v>910927</v>
      </c>
      <c r="P64" s="71" t="s">
        <v>51</v>
      </c>
      <c r="Q64" s="72" t="s">
        <v>52</v>
      </c>
      <c r="R64" s="77" t="s">
        <v>389</v>
      </c>
      <c r="S64"/>
    </row>
    <row r="65" spans="2:19" ht="12.75">
      <c r="B65" s="69"/>
      <c r="C65" s="13">
        <v>59</v>
      </c>
      <c r="D65" s="14">
        <v>2</v>
      </c>
      <c r="E65" s="15">
        <f>IF(K65="","",COUNTIF(K$7:K65,K65))</f>
        <v>2</v>
      </c>
      <c r="F65" s="15">
        <f>IF(J65="","",COUNTIF(J$7:J65,J65))</f>
        <v>3</v>
      </c>
      <c r="G65" s="16">
        <f>IF(L65="","",COUNTIF(L$7:L65,L65))</f>
        <v>2</v>
      </c>
      <c r="H65" s="71"/>
      <c r="I65" s="71" t="s">
        <v>228</v>
      </c>
      <c r="J65" s="18" t="s">
        <v>119</v>
      </c>
      <c r="K65" s="16" t="s">
        <v>866</v>
      </c>
      <c r="L65" s="19" t="str">
        <f t="shared" si="0"/>
        <v>xMag Lwt Exp</v>
      </c>
      <c r="M65" s="72" t="s">
        <v>279</v>
      </c>
      <c r="N65" s="18"/>
      <c r="O65" s="71">
        <v>398080</v>
      </c>
      <c r="P65" s="71" t="s">
        <v>57</v>
      </c>
      <c r="Q65" s="72" t="s">
        <v>123</v>
      </c>
      <c r="R65" s="77" t="s">
        <v>389</v>
      </c>
      <c r="S65"/>
    </row>
    <row r="66" spans="2:19" ht="12.75">
      <c r="B66" s="69"/>
      <c r="C66" s="13">
        <v>60</v>
      </c>
      <c r="D66" s="14">
        <v>2</v>
      </c>
      <c r="E66" s="15">
        <f>IF(K66="","",COUNTIF(K$7:K66,K66))</f>
        <v>1</v>
      </c>
      <c r="F66" s="15">
        <f>IF(J66="","",COUNTIF(J$7:J66,J66))</f>
        <v>1</v>
      </c>
      <c r="G66" s="16">
        <f>IF(L66="","",COUNTIF(L$7:L66,L66))</f>
      </c>
      <c r="H66" s="71" t="s">
        <v>459</v>
      </c>
      <c r="I66" s="71"/>
      <c r="J66" s="18" t="s">
        <v>135</v>
      </c>
      <c r="K66" s="16" t="s">
        <v>211</v>
      </c>
      <c r="L66" s="19">
        <f t="shared" si="0"/>
      </c>
      <c r="M66" s="72" t="s">
        <v>298</v>
      </c>
      <c r="N66" s="18" t="s">
        <v>885</v>
      </c>
      <c r="O66" s="71">
        <v>2721328</v>
      </c>
      <c r="P66" s="71" t="s">
        <v>47</v>
      </c>
      <c r="Q66" s="72" t="s">
        <v>85</v>
      </c>
      <c r="R66" s="77" t="s">
        <v>398</v>
      </c>
      <c r="S66"/>
    </row>
    <row r="67" spans="2:19" ht="12.75">
      <c r="B67" s="69"/>
      <c r="C67" s="13">
        <v>61</v>
      </c>
      <c r="D67" s="14">
        <v>2</v>
      </c>
      <c r="E67" s="15">
        <f>IF(K67="","",COUNTIF(K$7:K67,K67))</f>
        <v>9</v>
      </c>
      <c r="F67" s="15">
        <f>IF(J67="","",COUNTIF(J$7:J67,J67))</f>
        <v>12</v>
      </c>
      <c r="G67" s="16">
        <f>IF(L67="","",COUNTIF(L$7:L67,L67))</f>
        <v>8</v>
      </c>
      <c r="H67" s="71"/>
      <c r="I67" s="71" t="s">
        <v>96</v>
      </c>
      <c r="J67" s="18" t="s">
        <v>91</v>
      </c>
      <c r="K67" s="16" t="s">
        <v>238</v>
      </c>
      <c r="L67" s="19" t="str">
        <f t="shared" si="0"/>
        <v>xVet Hwt Exp</v>
      </c>
      <c r="M67" s="72" t="s">
        <v>265</v>
      </c>
      <c r="N67" s="18"/>
      <c r="O67" s="71">
        <v>909114</v>
      </c>
      <c r="P67" s="71" t="s">
        <v>51</v>
      </c>
      <c r="Q67" s="72" t="s">
        <v>97</v>
      </c>
      <c r="R67" s="77" t="s">
        <v>389</v>
      </c>
      <c r="S67"/>
    </row>
    <row r="68" spans="2:19" ht="12.75">
      <c r="B68" s="69"/>
      <c r="C68" s="13">
        <v>62</v>
      </c>
      <c r="D68" s="14">
        <v>2</v>
      </c>
      <c r="E68" s="15">
        <f>IF(K68="","",COUNTIF(K$7:K68,K68))</f>
        <v>3</v>
      </c>
      <c r="F68" s="15">
        <f>IF(J68="","",COUNTIF(J$7:J68,J68))</f>
        <v>4</v>
      </c>
      <c r="G68" s="16">
        <f>IF(L68="","",COUNTIF(L$7:L68,L68))</f>
      </c>
      <c r="H68" s="71" t="s">
        <v>860</v>
      </c>
      <c r="I68" s="71"/>
      <c r="J68" s="18" t="s">
        <v>119</v>
      </c>
      <c r="K68" s="16" t="s">
        <v>866</v>
      </c>
      <c r="L68" s="19">
        <f t="shared" si="0"/>
      </c>
      <c r="M68" s="72" t="s">
        <v>291</v>
      </c>
      <c r="N68" s="18" t="s">
        <v>889</v>
      </c>
      <c r="O68" s="71">
        <v>654117</v>
      </c>
      <c r="P68" s="71" t="s">
        <v>57</v>
      </c>
      <c r="Q68" s="72" t="s">
        <v>113</v>
      </c>
      <c r="R68" s="77" t="s">
        <v>393</v>
      </c>
      <c r="S68"/>
    </row>
    <row r="69" spans="2:19" ht="12.75">
      <c r="B69" s="69" t="s">
        <v>992</v>
      </c>
      <c r="C69" s="13">
        <v>63</v>
      </c>
      <c r="D69" s="14">
        <v>2</v>
      </c>
      <c r="E69" s="15">
        <f>IF(K69="","",COUNTIF(K$7:K69,K69))</f>
        <v>2</v>
      </c>
      <c r="F69" s="15">
        <f>IF(J69="","",COUNTIF(J$7:J69,J69))</f>
        <v>2</v>
      </c>
      <c r="G69" s="16">
        <f>IF(L69="","",COUNTIF(L$7:L69,L69))</f>
        <v>1</v>
      </c>
      <c r="H69" s="71" t="s">
        <v>460</v>
      </c>
      <c r="I69" s="71">
        <v>325</v>
      </c>
      <c r="J69" s="18" t="s">
        <v>135</v>
      </c>
      <c r="K69" s="16" t="s">
        <v>211</v>
      </c>
      <c r="L69" s="19" t="str">
        <f t="shared" si="0"/>
        <v>xHWT Int</v>
      </c>
      <c r="M69" s="72" t="s">
        <v>461</v>
      </c>
      <c r="N69" s="18"/>
      <c r="O69" s="71">
        <v>848702</v>
      </c>
      <c r="P69" s="71" t="s">
        <v>47</v>
      </c>
      <c r="Q69" s="72" t="s">
        <v>462</v>
      </c>
      <c r="R69" s="77" t="s">
        <v>389</v>
      </c>
      <c r="S69"/>
    </row>
    <row r="70" spans="2:19" ht="12.75">
      <c r="B70" s="69" t="s">
        <v>992</v>
      </c>
      <c r="C70" s="13">
        <v>64</v>
      </c>
      <c r="D70" s="14">
        <v>2</v>
      </c>
      <c r="E70" s="15">
        <f>IF(K70="","",COUNTIF(K$7:K70,K70))</f>
        <v>1</v>
      </c>
      <c r="F70" s="15">
        <f>IF(J70="","",COUNTIF(J$7:J70,J70))</f>
        <v>1</v>
      </c>
      <c r="G70" s="16">
        <f>IF(L70="","",COUNTIF(L$7:L70,L70))</f>
        <v>1</v>
      </c>
      <c r="H70" s="71"/>
      <c r="I70" s="71" t="s">
        <v>463</v>
      </c>
      <c r="J70" s="18" t="s">
        <v>140</v>
      </c>
      <c r="K70" s="16" t="s">
        <v>351</v>
      </c>
      <c r="L70" s="19" t="str">
        <f t="shared" si="0"/>
        <v>xLWT I Int</v>
      </c>
      <c r="M70" s="72" t="s">
        <v>297</v>
      </c>
      <c r="N70" s="18" t="s">
        <v>878</v>
      </c>
      <c r="O70" s="71">
        <v>891795</v>
      </c>
      <c r="P70" s="71" t="s">
        <v>47</v>
      </c>
      <c r="Q70" s="72" t="s">
        <v>112</v>
      </c>
      <c r="R70" s="77" t="s">
        <v>389</v>
      </c>
      <c r="S70"/>
    </row>
    <row r="71" spans="2:19" ht="12.75">
      <c r="B71" s="69"/>
      <c r="C71" s="13">
        <v>65</v>
      </c>
      <c r="D71" s="14">
        <v>2</v>
      </c>
      <c r="E71" s="15">
        <f>IF(K71="","",COUNTIF(K$7:K71,K71))</f>
        <v>3</v>
      </c>
      <c r="F71" s="15">
        <f>IF(J71="","",COUNTIF(J$7:J71,J71))</f>
        <v>3</v>
      </c>
      <c r="G71" s="16">
        <f>IF(L71="","",COUNTIF(L$7:L71,L71))</f>
        <v>2</v>
      </c>
      <c r="H71" s="71" t="s">
        <v>464</v>
      </c>
      <c r="I71" s="71">
        <v>17</v>
      </c>
      <c r="J71" s="18" t="s">
        <v>135</v>
      </c>
      <c r="K71" s="16" t="s">
        <v>211</v>
      </c>
      <c r="L71" s="19" t="str">
        <f t="shared" si="0"/>
        <v>xHWT Int</v>
      </c>
      <c r="M71" s="72" t="s">
        <v>271</v>
      </c>
      <c r="N71" s="18"/>
      <c r="O71" s="71">
        <v>1094111</v>
      </c>
      <c r="P71" s="71" t="s">
        <v>57</v>
      </c>
      <c r="Q71" s="72" t="s">
        <v>136</v>
      </c>
      <c r="R71" s="77" t="s">
        <v>389</v>
      </c>
      <c r="S71"/>
    </row>
    <row r="72" spans="2:19" ht="12.75">
      <c r="B72" s="69"/>
      <c r="C72" s="13">
        <v>66</v>
      </c>
      <c r="D72" s="14">
        <v>2</v>
      </c>
      <c r="E72" s="15">
        <f>IF(K72="","",COUNTIF(K$7:K72,K72))</f>
        <v>6</v>
      </c>
      <c r="F72" s="15">
        <f>IF(J72="","",COUNTIF(J$7:J72,J72))</f>
        <v>8</v>
      </c>
      <c r="G72" s="16">
        <f>IF(L72="","",COUNTIF(L$7:L72,L72))</f>
        <v>4</v>
      </c>
      <c r="H72" s="71"/>
      <c r="I72" s="71" t="s">
        <v>465</v>
      </c>
      <c r="J72" s="18" t="s">
        <v>106</v>
      </c>
      <c r="K72" s="16" t="s">
        <v>232</v>
      </c>
      <c r="L72" s="19" t="str">
        <f aca="true" t="shared" si="1" ref="L72:L135">IF(I72="","","x"&amp;K72)</f>
        <v>xSen Hwt Exp</v>
      </c>
      <c r="M72" s="72" t="s">
        <v>466</v>
      </c>
      <c r="N72" s="18"/>
      <c r="O72" s="71">
        <v>2152299</v>
      </c>
      <c r="P72" s="71" t="s">
        <v>49</v>
      </c>
      <c r="Q72" s="72" t="s">
        <v>95</v>
      </c>
      <c r="R72" s="77" t="s">
        <v>389</v>
      </c>
      <c r="S72"/>
    </row>
    <row r="73" spans="2:19" ht="12.75">
      <c r="B73" s="69" t="s">
        <v>992</v>
      </c>
      <c r="C73" s="13">
        <v>67</v>
      </c>
      <c r="D73" s="14">
        <v>2</v>
      </c>
      <c r="E73" s="15">
        <f>IF(K73="","",COUNTIF(K$7:K73,K73))</f>
        <v>2</v>
      </c>
      <c r="F73" s="15">
        <f>IF(J73="","",COUNTIF(J$7:J73,J73))</f>
        <v>5</v>
      </c>
      <c r="G73" s="16">
        <f>IF(L73="","",COUNTIF(L$7:L73,L73))</f>
      </c>
      <c r="H73" s="71" t="s">
        <v>467</v>
      </c>
      <c r="I73" s="71"/>
      <c r="J73" s="18" t="s">
        <v>119</v>
      </c>
      <c r="K73" s="16" t="s">
        <v>235</v>
      </c>
      <c r="L73" s="19">
        <f t="shared" si="1"/>
      </c>
      <c r="M73" s="72" t="s">
        <v>927</v>
      </c>
      <c r="N73" s="18" t="s">
        <v>928</v>
      </c>
      <c r="O73" s="71">
        <v>641375</v>
      </c>
      <c r="P73" s="71" t="s">
        <v>47</v>
      </c>
      <c r="Q73" s="72" t="s">
        <v>468</v>
      </c>
      <c r="R73" s="77" t="s">
        <v>398</v>
      </c>
      <c r="S73"/>
    </row>
    <row r="74" spans="2:19" ht="12.75">
      <c r="B74" s="69"/>
      <c r="C74" s="13">
        <v>68</v>
      </c>
      <c r="D74" s="14">
        <v>2</v>
      </c>
      <c r="E74" s="15">
        <f>IF(K74="","",COUNTIF(K$7:K74,K74))</f>
        <v>3</v>
      </c>
      <c r="F74" s="15">
        <f>IF(J74="","",COUNTIF(J$7:J74,J74))</f>
        <v>6</v>
      </c>
      <c r="G74" s="16">
        <f>IF(L74="","",COUNTIF(L$7:L74,L74))</f>
        <v>2</v>
      </c>
      <c r="H74" s="71"/>
      <c r="I74" s="71" t="s">
        <v>469</v>
      </c>
      <c r="J74" s="18" t="s">
        <v>119</v>
      </c>
      <c r="K74" s="16" t="s">
        <v>235</v>
      </c>
      <c r="L74" s="19" t="str">
        <f t="shared" si="1"/>
        <v>xMag Hwt Exp</v>
      </c>
      <c r="M74" s="72" t="s">
        <v>470</v>
      </c>
      <c r="N74" s="18" t="s">
        <v>376</v>
      </c>
      <c r="O74" s="71">
        <v>345055</v>
      </c>
      <c r="P74" s="71" t="s">
        <v>47</v>
      </c>
      <c r="Q74" s="72" t="s">
        <v>133</v>
      </c>
      <c r="R74" s="77" t="s">
        <v>389</v>
      </c>
      <c r="S74"/>
    </row>
    <row r="75" spans="2:19" ht="12.75">
      <c r="B75" s="69" t="s">
        <v>992</v>
      </c>
      <c r="C75" s="13">
        <v>69</v>
      </c>
      <c r="D75" s="14">
        <v>2</v>
      </c>
      <c r="E75" s="15">
        <f>IF(K75="","",COUNTIF(K$7:K75,K75))</f>
        <v>2</v>
      </c>
      <c r="F75" s="15">
        <f>IF(J75="","",COUNTIF(J$7:J75,J75))</f>
        <v>2</v>
      </c>
      <c r="G75" s="16">
        <f>IF(L75="","",COUNTIF(L$7:L75,L75))</f>
        <v>2</v>
      </c>
      <c r="H75" s="71"/>
      <c r="I75" s="71" t="s">
        <v>471</v>
      </c>
      <c r="J75" s="18" t="s">
        <v>140</v>
      </c>
      <c r="K75" s="16" t="s">
        <v>351</v>
      </c>
      <c r="L75" s="19" t="str">
        <f t="shared" si="1"/>
        <v>xLWT I Int</v>
      </c>
      <c r="M75" s="72" t="s">
        <v>276</v>
      </c>
      <c r="N75" s="18" t="s">
        <v>372</v>
      </c>
      <c r="O75" s="71">
        <v>472654</v>
      </c>
      <c r="P75" s="71" t="s">
        <v>57</v>
      </c>
      <c r="Q75" s="72" t="s">
        <v>114</v>
      </c>
      <c r="R75" s="77" t="s">
        <v>389</v>
      </c>
      <c r="S75"/>
    </row>
    <row r="76" spans="2:19" ht="12.75">
      <c r="B76" s="69"/>
      <c r="C76" s="13">
        <v>71</v>
      </c>
      <c r="D76" s="14">
        <v>2</v>
      </c>
      <c r="E76" s="15">
        <f>IF(K76="","",COUNTIF(K$7:K76,K76))</f>
        <v>2</v>
      </c>
      <c r="F76" s="15">
        <f>IF(J76="","",COUNTIF(J$7:J76,J76))</f>
        <v>2</v>
      </c>
      <c r="G76" s="16">
        <f>IF(L76="","",COUNTIF(L$7:L76,L76))</f>
        <v>1</v>
      </c>
      <c r="H76" s="71" t="s">
        <v>472</v>
      </c>
      <c r="I76" s="71" t="s">
        <v>938</v>
      </c>
      <c r="J76" s="18" t="s">
        <v>143</v>
      </c>
      <c r="K76" s="16" t="s">
        <v>215</v>
      </c>
      <c r="L76" s="19" t="str">
        <f t="shared" si="1"/>
        <v>xLWT II Int</v>
      </c>
      <c r="M76" s="72" t="s">
        <v>2</v>
      </c>
      <c r="N76" s="18" t="s">
        <v>887</v>
      </c>
      <c r="O76" s="71">
        <v>810312</v>
      </c>
      <c r="P76" s="71" t="s">
        <v>51</v>
      </c>
      <c r="Q76" s="72" t="s">
        <v>105</v>
      </c>
      <c r="R76" s="77" t="s">
        <v>389</v>
      </c>
      <c r="S76"/>
    </row>
    <row r="77" spans="2:19" ht="12.75">
      <c r="B77" s="69" t="s">
        <v>992</v>
      </c>
      <c r="C77" s="13">
        <v>72</v>
      </c>
      <c r="D77" s="14">
        <v>2</v>
      </c>
      <c r="E77" s="15">
        <f>IF(K77="","",COUNTIF(K$7:K77,K77))</f>
        <v>1</v>
      </c>
      <c r="F77" s="15">
        <f>IF(J77="","",COUNTIF(J$7:J77,J77))</f>
        <v>1</v>
      </c>
      <c r="G77" s="16">
        <f>IF(L77="","",COUNTIF(L$7:L77,L77))</f>
        <v>1</v>
      </c>
      <c r="H77" s="71"/>
      <c r="I77" s="71" t="s">
        <v>473</v>
      </c>
      <c r="J77" s="18" t="s">
        <v>147</v>
      </c>
      <c r="K77" s="16" t="s">
        <v>233</v>
      </c>
      <c r="L77" s="19" t="str">
        <f t="shared" si="1"/>
        <v>xSen Hwt Int</v>
      </c>
      <c r="M77" s="72" t="s">
        <v>285</v>
      </c>
      <c r="N77" s="18"/>
      <c r="O77" s="71">
        <v>855098</v>
      </c>
      <c r="P77" s="71" t="s">
        <v>47</v>
      </c>
      <c r="Q77" s="72" t="s">
        <v>104</v>
      </c>
      <c r="R77" s="77" t="s">
        <v>389</v>
      </c>
      <c r="S77"/>
    </row>
    <row r="78" spans="2:19" ht="12.75">
      <c r="B78" s="69"/>
      <c r="C78" s="13">
        <v>73</v>
      </c>
      <c r="D78" s="14">
        <v>2</v>
      </c>
      <c r="E78" s="15">
        <f>IF(K78="","",COUNTIF(K$7:K78,K78))</f>
        <v>4</v>
      </c>
      <c r="F78" s="15">
        <f>IF(J78="","",COUNTIF(J$7:J78,J78))</f>
        <v>4</v>
      </c>
      <c r="G78" s="16">
        <f>IF(L78="","",COUNTIF(L$7:L78,L78))</f>
      </c>
      <c r="H78" s="71" t="s">
        <v>474</v>
      </c>
      <c r="I78" s="71"/>
      <c r="J78" s="18" t="s">
        <v>135</v>
      </c>
      <c r="K78" s="16" t="s">
        <v>211</v>
      </c>
      <c r="L78" s="19">
        <f t="shared" si="1"/>
      </c>
      <c r="M78" s="72" t="s">
        <v>475</v>
      </c>
      <c r="N78" s="18"/>
      <c r="O78" s="71">
        <v>325139</v>
      </c>
      <c r="P78" s="71" t="s">
        <v>49</v>
      </c>
      <c r="Q78" s="72" t="s">
        <v>133</v>
      </c>
      <c r="R78" s="77" t="s">
        <v>389</v>
      </c>
      <c r="S78"/>
    </row>
    <row r="79" spans="2:19" ht="12.75">
      <c r="B79" s="69"/>
      <c r="C79" s="13">
        <v>74</v>
      </c>
      <c r="D79" s="14">
        <v>2</v>
      </c>
      <c r="E79" s="15">
        <f>IF(K79="","",COUNTIF(K$7:K79,K79))</f>
        <v>7</v>
      </c>
      <c r="F79" s="15">
        <f>IF(J79="","",COUNTIF(J$7:J79,J79))</f>
        <v>9</v>
      </c>
      <c r="G79" s="16">
        <f>IF(L79="","",COUNTIF(L$7:L79,L79))</f>
        <v>5</v>
      </c>
      <c r="H79" s="71"/>
      <c r="I79" s="71" t="s">
        <v>476</v>
      </c>
      <c r="J79" s="18" t="s">
        <v>106</v>
      </c>
      <c r="K79" s="16" t="s">
        <v>232</v>
      </c>
      <c r="L79" s="19" t="str">
        <f t="shared" si="1"/>
        <v>xSen Hwt Exp</v>
      </c>
      <c r="M79" s="72" t="s">
        <v>287</v>
      </c>
      <c r="N79" s="18" t="s">
        <v>891</v>
      </c>
      <c r="O79" s="71">
        <v>258664</v>
      </c>
      <c r="P79" s="71" t="s">
        <v>47</v>
      </c>
      <c r="Q79" s="72" t="s">
        <v>111</v>
      </c>
      <c r="R79" s="77" t="s">
        <v>389</v>
      </c>
      <c r="S79"/>
    </row>
    <row r="80" spans="2:19" ht="12.75">
      <c r="B80" s="69"/>
      <c r="C80" s="13">
        <v>75</v>
      </c>
      <c r="D80" s="14">
        <v>2</v>
      </c>
      <c r="E80" s="15">
        <f>IF(K80="","",COUNTIF(K$7:K80,K80))</f>
        <v>3</v>
      </c>
      <c r="F80" s="15">
        <f>IF(J80="","",COUNTIF(J$7:J80,J80))</f>
        <v>3</v>
      </c>
      <c r="G80" s="16">
        <f>IF(L80="","",COUNTIF(L$7:L80,L80))</f>
      </c>
      <c r="H80" s="71" t="s">
        <v>477</v>
      </c>
      <c r="I80" s="71"/>
      <c r="J80" s="18" t="s">
        <v>140</v>
      </c>
      <c r="K80" s="16" t="s">
        <v>351</v>
      </c>
      <c r="L80" s="19">
        <f t="shared" si="1"/>
      </c>
      <c r="M80" s="72" t="s">
        <v>478</v>
      </c>
      <c r="N80" s="18"/>
      <c r="O80" s="71">
        <v>896397</v>
      </c>
      <c r="P80" s="71" t="s">
        <v>51</v>
      </c>
      <c r="Q80" s="72" t="s">
        <v>116</v>
      </c>
      <c r="R80" s="77" t="s">
        <v>389</v>
      </c>
      <c r="S80"/>
    </row>
    <row r="81" spans="2:19" ht="12.75">
      <c r="B81" s="69"/>
      <c r="C81" s="13">
        <v>76</v>
      </c>
      <c r="D81" s="14">
        <v>2</v>
      </c>
      <c r="E81" s="15">
        <f>IF(K81="","",COUNTIF(K$7:K81,K81))</f>
        <v>4</v>
      </c>
      <c r="F81" s="15">
        <f>IF(J81="","",COUNTIF(J$7:J81,J81))</f>
        <v>7</v>
      </c>
      <c r="G81" s="16">
        <f>IF(L81="","",COUNTIF(L$7:L81,L81))</f>
        <v>3</v>
      </c>
      <c r="H81" s="71" t="s">
        <v>479</v>
      </c>
      <c r="I81" s="71" t="s">
        <v>908</v>
      </c>
      <c r="J81" s="18" t="s">
        <v>119</v>
      </c>
      <c r="K81" s="16" t="s">
        <v>866</v>
      </c>
      <c r="L81" s="19" t="str">
        <f t="shared" si="1"/>
        <v>xMag Lwt Exp</v>
      </c>
      <c r="M81" s="72" t="s">
        <v>284</v>
      </c>
      <c r="N81" s="18" t="s">
        <v>881</v>
      </c>
      <c r="O81" s="71">
        <v>326690</v>
      </c>
      <c r="P81" s="71" t="s">
        <v>88</v>
      </c>
      <c r="Q81" s="72" t="s">
        <v>89</v>
      </c>
      <c r="R81" s="77" t="s">
        <v>389</v>
      </c>
      <c r="S81"/>
    </row>
    <row r="82" spans="2:19" ht="12.75">
      <c r="B82" s="69"/>
      <c r="C82" s="13">
        <v>77</v>
      </c>
      <c r="D82" s="14">
        <v>2</v>
      </c>
      <c r="E82" s="15">
        <f>IF(K82="","",COUNTIF(K$7:K82,K82))</f>
        <v>3</v>
      </c>
      <c r="F82" s="15">
        <f>IF(J82="","",COUNTIF(J$7:J82,J82))</f>
        <v>10</v>
      </c>
      <c r="G82" s="16">
        <f>IF(L82="","",COUNTIF(L$7:L82,L82))</f>
        <v>3</v>
      </c>
      <c r="H82" s="71"/>
      <c r="I82" s="71" t="s">
        <v>480</v>
      </c>
      <c r="J82" s="18" t="s">
        <v>106</v>
      </c>
      <c r="K82" s="16" t="s">
        <v>865</v>
      </c>
      <c r="L82" s="19" t="str">
        <f t="shared" si="1"/>
        <v>xSen Lwt Exp</v>
      </c>
      <c r="M82" s="72" t="s">
        <v>38</v>
      </c>
      <c r="N82" s="18" t="s">
        <v>894</v>
      </c>
      <c r="O82" s="71">
        <v>776635</v>
      </c>
      <c r="P82" s="71" t="s">
        <v>47</v>
      </c>
      <c r="Q82" s="72" t="s">
        <v>136</v>
      </c>
      <c r="R82" s="77" t="s">
        <v>389</v>
      </c>
      <c r="S82"/>
    </row>
    <row r="83" spans="2:19" ht="12.75">
      <c r="B83" s="69"/>
      <c r="C83" s="13">
        <v>78</v>
      </c>
      <c r="D83" s="14">
        <v>2</v>
      </c>
      <c r="E83" s="15">
        <f>IF(K83="","",COUNTIF(K$7:K83,K83))</f>
        <v>3</v>
      </c>
      <c r="F83" s="15">
        <f>IF(J83="","",COUNTIF(J$7:J83,J83))</f>
        <v>3</v>
      </c>
      <c r="G83" s="16">
        <f>IF(L83="","",COUNTIF(L$7:L83,L83))</f>
        <v>2</v>
      </c>
      <c r="H83" s="71"/>
      <c r="I83" s="71" t="s">
        <v>481</v>
      </c>
      <c r="J83" s="18" t="s">
        <v>143</v>
      </c>
      <c r="K83" s="16" t="s">
        <v>215</v>
      </c>
      <c r="L83" s="19" t="str">
        <f t="shared" si="1"/>
        <v>xLWT II Int</v>
      </c>
      <c r="M83" s="72" t="s">
        <v>482</v>
      </c>
      <c r="N83" s="18" t="s">
        <v>890</v>
      </c>
      <c r="O83" s="71">
        <v>500238</v>
      </c>
      <c r="P83" s="71" t="s">
        <v>47</v>
      </c>
      <c r="Q83" s="72" t="s">
        <v>462</v>
      </c>
      <c r="R83" s="77" t="s">
        <v>389</v>
      </c>
      <c r="S83"/>
    </row>
    <row r="84" spans="2:19" ht="12.75">
      <c r="B84" s="69"/>
      <c r="C84" s="13">
        <v>79</v>
      </c>
      <c r="D84" s="14">
        <v>2</v>
      </c>
      <c r="E84" s="15">
        <f>IF(K84="","",COUNTIF(K$7:K84,K84))</f>
        <v>4</v>
      </c>
      <c r="F84" s="15">
        <f>IF(J84="","",COUNTIF(J$7:J84,J84))</f>
        <v>11</v>
      </c>
      <c r="G84" s="16">
        <f>IF(L84="","",COUNTIF(L$7:L84,L84))</f>
        <v>4</v>
      </c>
      <c r="H84" s="71"/>
      <c r="I84" s="71" t="s">
        <v>483</v>
      </c>
      <c r="J84" s="18" t="s">
        <v>106</v>
      </c>
      <c r="K84" s="16" t="s">
        <v>865</v>
      </c>
      <c r="L84" s="19" t="str">
        <f t="shared" si="1"/>
        <v>xSen Lwt Exp</v>
      </c>
      <c r="M84" s="72" t="s">
        <v>935</v>
      </c>
      <c r="N84" s="18" t="s">
        <v>887</v>
      </c>
      <c r="O84" s="71">
        <v>409541</v>
      </c>
      <c r="P84" s="71" t="s">
        <v>57</v>
      </c>
      <c r="Q84" s="72" t="s">
        <v>52</v>
      </c>
      <c r="R84" s="77" t="s">
        <v>389</v>
      </c>
      <c r="S84"/>
    </row>
    <row r="85" spans="2:19" ht="12.75">
      <c r="B85" s="69"/>
      <c r="C85" s="13">
        <v>80</v>
      </c>
      <c r="D85" s="14">
        <v>2</v>
      </c>
      <c r="E85" s="15">
        <f>IF(K85="","",COUNTIF(K$7:K85,K85))</f>
        <v>4</v>
      </c>
      <c r="F85" s="15">
        <f>IF(J85="","",COUNTIF(J$7:J85,J85))</f>
        <v>4</v>
      </c>
      <c r="G85" s="16">
        <f>IF(L85="","",COUNTIF(L$7:L85,L85))</f>
        <v>3</v>
      </c>
      <c r="H85" s="71"/>
      <c r="I85" s="71" t="s">
        <v>484</v>
      </c>
      <c r="J85" s="18" t="s">
        <v>140</v>
      </c>
      <c r="K85" s="16" t="s">
        <v>351</v>
      </c>
      <c r="L85" s="19" t="str">
        <f t="shared" si="1"/>
        <v>xLWT I Int</v>
      </c>
      <c r="M85" s="72" t="s">
        <v>485</v>
      </c>
      <c r="N85" s="18"/>
      <c r="O85" s="71">
        <v>890147</v>
      </c>
      <c r="P85" s="71" t="s">
        <v>47</v>
      </c>
      <c r="Q85" s="72" t="s">
        <v>69</v>
      </c>
      <c r="R85" s="77" t="s">
        <v>389</v>
      </c>
      <c r="S85"/>
    </row>
    <row r="86" spans="2:19" ht="12.75">
      <c r="B86" s="69"/>
      <c r="C86" s="13">
        <v>81</v>
      </c>
      <c r="D86" s="14">
        <v>2</v>
      </c>
      <c r="E86" s="15">
        <f>IF(K86="","",COUNTIF(K$7:K86,K86))</f>
        <v>5</v>
      </c>
      <c r="F86" s="15">
        <f>IF(J86="","",COUNTIF(J$7:J86,J86))</f>
        <v>5</v>
      </c>
      <c r="G86" s="16">
        <f>IF(L86="","",COUNTIF(L$7:L86,L86))</f>
        <v>4</v>
      </c>
      <c r="H86" s="71"/>
      <c r="I86" s="71" t="s">
        <v>486</v>
      </c>
      <c r="J86" s="18" t="s">
        <v>140</v>
      </c>
      <c r="K86" s="16" t="s">
        <v>351</v>
      </c>
      <c r="L86" s="19" t="str">
        <f t="shared" si="1"/>
        <v>xLWT I Int</v>
      </c>
      <c r="M86" s="72" t="s">
        <v>487</v>
      </c>
      <c r="N86" s="18" t="s">
        <v>890</v>
      </c>
      <c r="O86" s="71">
        <v>554929</v>
      </c>
      <c r="P86" s="71" t="s">
        <v>57</v>
      </c>
      <c r="Q86" s="72" t="s">
        <v>488</v>
      </c>
      <c r="R86" s="77" t="s">
        <v>389</v>
      </c>
      <c r="S86"/>
    </row>
    <row r="87" spans="2:19" ht="12.75">
      <c r="B87" s="69"/>
      <c r="C87" s="13">
        <v>82</v>
      </c>
      <c r="D87" s="14">
        <v>2</v>
      </c>
      <c r="E87" s="15">
        <f>IF(K87="","",COUNTIF(K$7:K87,K87))</f>
        <v>5</v>
      </c>
      <c r="F87" s="15">
        <f>IF(J87="","",COUNTIF(J$7:J87,J87))</f>
        <v>5</v>
      </c>
      <c r="G87" s="16">
        <f>IF(L87="","",COUNTIF(L$7:L87,L87))</f>
        <v>3</v>
      </c>
      <c r="H87" s="71"/>
      <c r="I87" s="71">
        <v>745</v>
      </c>
      <c r="J87" s="18" t="s">
        <v>135</v>
      </c>
      <c r="K87" s="16" t="s">
        <v>211</v>
      </c>
      <c r="L87" s="19" t="str">
        <f t="shared" si="1"/>
        <v>xHWT Int</v>
      </c>
      <c r="M87" s="72" t="s">
        <v>489</v>
      </c>
      <c r="N87" s="18"/>
      <c r="O87" s="71">
        <v>553447</v>
      </c>
      <c r="P87" s="71" t="s">
        <v>47</v>
      </c>
      <c r="Q87" s="72" t="s">
        <v>132</v>
      </c>
      <c r="R87" s="77" t="s">
        <v>389</v>
      </c>
      <c r="S87"/>
    </row>
    <row r="88" spans="2:19" ht="12.75">
      <c r="B88" s="69"/>
      <c r="C88" s="13">
        <v>83</v>
      </c>
      <c r="D88" s="14">
        <v>2</v>
      </c>
      <c r="E88" s="15">
        <f>IF(K88="","",COUNTIF(K$7:K88,K88))</f>
        <v>3</v>
      </c>
      <c r="F88" s="15">
        <f>IF(J88="","",COUNTIF(J$7:J88,J88))</f>
        <v>3</v>
      </c>
      <c r="G88" s="16">
        <f>IF(L88="","",COUNTIF(L$7:L88,L88))</f>
        <v>3</v>
      </c>
      <c r="H88" s="71"/>
      <c r="I88" s="71" t="s">
        <v>490</v>
      </c>
      <c r="J88" s="18" t="s">
        <v>83</v>
      </c>
      <c r="K88" s="16" t="s">
        <v>214</v>
      </c>
      <c r="L88" s="19" t="str">
        <f t="shared" si="1"/>
        <v>xLWT II Exp</v>
      </c>
      <c r="M88" s="72" t="s">
        <v>491</v>
      </c>
      <c r="N88" s="18" t="s">
        <v>891</v>
      </c>
      <c r="O88" s="71">
        <v>710617</v>
      </c>
      <c r="P88" s="71" t="s">
        <v>47</v>
      </c>
      <c r="Q88" s="72" t="s">
        <v>122</v>
      </c>
      <c r="R88" s="77" t="s">
        <v>389</v>
      </c>
      <c r="S88"/>
    </row>
    <row r="89" spans="2:19" ht="12.75">
      <c r="B89" s="69"/>
      <c r="C89" s="13">
        <v>84</v>
      </c>
      <c r="D89" s="14">
        <v>2</v>
      </c>
      <c r="E89" s="15">
        <f>IF(K89="","",COUNTIF(K$7:K89,K89))</f>
        <v>16</v>
      </c>
      <c r="F89" s="15">
        <f>IF(J89="","",COUNTIF(J$7:J89,J89))</f>
        <v>15</v>
      </c>
      <c r="G89" s="16">
        <f>IF(L89="","",COUNTIF(L$7:L89,L89))</f>
      </c>
      <c r="H89" s="71" t="s">
        <v>492</v>
      </c>
      <c r="I89" s="71"/>
      <c r="J89" s="18" t="s">
        <v>70</v>
      </c>
      <c r="K89" s="16" t="s">
        <v>350</v>
      </c>
      <c r="L89" s="19">
        <f t="shared" si="1"/>
      </c>
      <c r="M89" s="72" t="s">
        <v>493</v>
      </c>
      <c r="N89" s="18"/>
      <c r="O89" s="71">
        <v>1075980</v>
      </c>
      <c r="P89" s="71" t="s">
        <v>64</v>
      </c>
      <c r="Q89" s="72" t="s">
        <v>494</v>
      </c>
      <c r="R89" s="77" t="s">
        <v>398</v>
      </c>
      <c r="S89"/>
    </row>
    <row r="90" spans="2:19" ht="12.75">
      <c r="B90" s="69"/>
      <c r="C90" s="13">
        <v>85</v>
      </c>
      <c r="D90" s="14">
        <v>2</v>
      </c>
      <c r="E90" s="15">
        <f>IF(K90="","",COUNTIF(K$7:K90,K90))</f>
        <v>6</v>
      </c>
      <c r="F90" s="15">
        <f>IF(J90="","",COUNTIF(J$7:J90,J90))</f>
        <v>6</v>
      </c>
      <c r="G90" s="16">
        <f>IF(L90="","",COUNTIF(L$7:L90,L90))</f>
      </c>
      <c r="H90" s="71" t="s">
        <v>495</v>
      </c>
      <c r="I90" s="71"/>
      <c r="J90" s="18" t="s">
        <v>140</v>
      </c>
      <c r="K90" s="16" t="s">
        <v>351</v>
      </c>
      <c r="L90" s="19">
        <f t="shared" si="1"/>
      </c>
      <c r="M90" s="72" t="s">
        <v>496</v>
      </c>
      <c r="N90" s="18"/>
      <c r="O90" s="71">
        <v>1024075</v>
      </c>
      <c r="P90" s="71" t="s">
        <v>47</v>
      </c>
      <c r="Q90" s="72" t="s">
        <v>497</v>
      </c>
      <c r="R90" s="77" t="s">
        <v>393</v>
      </c>
      <c r="S90"/>
    </row>
    <row r="91" spans="2:19" ht="12.75">
      <c r="B91" s="69"/>
      <c r="C91" s="13">
        <v>86</v>
      </c>
      <c r="D91" s="14">
        <v>2</v>
      </c>
      <c r="E91" s="15">
        <f>IF(K91="","",COUNTIF(K$7:K91,K91))</f>
        <v>5</v>
      </c>
      <c r="F91" s="15">
        <f>IF(J91="","",COUNTIF(J$7:J91,J91))</f>
        <v>12</v>
      </c>
      <c r="G91" s="16">
        <f>IF(L91="","",COUNTIF(L$7:L91,L91))</f>
        <v>5</v>
      </c>
      <c r="H91" s="71"/>
      <c r="I91" s="71" t="s">
        <v>498</v>
      </c>
      <c r="J91" s="18" t="s">
        <v>106</v>
      </c>
      <c r="K91" s="16" t="s">
        <v>865</v>
      </c>
      <c r="L91" s="19" t="str">
        <f t="shared" si="1"/>
        <v>xSen Lwt Exp</v>
      </c>
      <c r="M91" s="72" t="s">
        <v>912</v>
      </c>
      <c r="N91" s="18" t="s">
        <v>887</v>
      </c>
      <c r="O91" s="71">
        <v>1088425</v>
      </c>
      <c r="P91" s="71" t="s">
        <v>47</v>
      </c>
      <c r="Q91" s="72" t="s">
        <v>150</v>
      </c>
      <c r="R91" s="77" t="s">
        <v>389</v>
      </c>
      <c r="S91"/>
    </row>
    <row r="92" spans="2:19" ht="12.75">
      <c r="B92" s="69"/>
      <c r="C92" s="13">
        <v>87</v>
      </c>
      <c r="D92" s="14">
        <v>2</v>
      </c>
      <c r="E92" s="15">
        <f>IF(K92="","",COUNTIF(K$7:K92,K92))</f>
        <v>6</v>
      </c>
      <c r="F92" s="15">
        <f>IF(J92="","",COUNTIF(J$7:J92,J92))</f>
        <v>13</v>
      </c>
      <c r="G92" s="16">
        <f>IF(L92="","",COUNTIF(L$7:L92,L92))</f>
        <v>6</v>
      </c>
      <c r="H92" s="71"/>
      <c r="I92" s="71" t="s">
        <v>499</v>
      </c>
      <c r="J92" s="18" t="s">
        <v>106</v>
      </c>
      <c r="K92" s="16" t="s">
        <v>865</v>
      </c>
      <c r="L92" s="19" t="str">
        <f t="shared" si="1"/>
        <v>xSen Lwt Exp</v>
      </c>
      <c r="M92" s="72" t="s">
        <v>500</v>
      </c>
      <c r="N92" s="18" t="s">
        <v>372</v>
      </c>
      <c r="O92" s="71">
        <v>195690</v>
      </c>
      <c r="P92" s="71" t="s">
        <v>51</v>
      </c>
      <c r="Q92" s="72" t="s">
        <v>501</v>
      </c>
      <c r="R92" s="77" t="s">
        <v>389</v>
      </c>
      <c r="S92"/>
    </row>
    <row r="93" spans="2:19" ht="12.75">
      <c r="B93" s="69"/>
      <c r="C93" s="13">
        <v>88</v>
      </c>
      <c r="D93" s="14">
        <v>2</v>
      </c>
      <c r="E93" s="15">
        <f>IF(K93="","",COUNTIF(K$7:K93,K93))</f>
        <v>17</v>
      </c>
      <c r="F93" s="15">
        <f>IF(J93="","",COUNTIF(J$7:J93,J93))</f>
        <v>16</v>
      </c>
      <c r="G93" s="16">
        <f>IF(L93="","",COUNTIF(L$7:L93,L93))</f>
      </c>
      <c r="H93" s="71" t="s">
        <v>502</v>
      </c>
      <c r="I93" s="71"/>
      <c r="J93" s="18" t="s">
        <v>70</v>
      </c>
      <c r="K93" s="16" t="s">
        <v>350</v>
      </c>
      <c r="L93" s="19">
        <f t="shared" si="1"/>
      </c>
      <c r="M93" s="72" t="s">
        <v>503</v>
      </c>
      <c r="N93" s="18"/>
      <c r="O93" s="71">
        <v>2128435</v>
      </c>
      <c r="P93" s="71" t="s">
        <v>397</v>
      </c>
      <c r="Q93" s="72" t="s">
        <v>50</v>
      </c>
      <c r="R93" s="77" t="s">
        <v>398</v>
      </c>
      <c r="S93"/>
    </row>
    <row r="94" spans="2:19" ht="12.75">
      <c r="B94" s="69"/>
      <c r="C94" s="13">
        <v>89</v>
      </c>
      <c r="D94" s="14">
        <v>2</v>
      </c>
      <c r="E94" s="15">
        <f>IF(K94="","",COUNTIF(K$7:K94,K94))</f>
        <v>5</v>
      </c>
      <c r="F94" s="15">
        <f>IF(J94="","",COUNTIF(J$7:J94,J94))</f>
        <v>8</v>
      </c>
      <c r="G94" s="16">
        <f>IF(L94="","",COUNTIF(L$7:L94,L94))</f>
        <v>4</v>
      </c>
      <c r="H94" s="71"/>
      <c r="I94" s="71" t="s">
        <v>504</v>
      </c>
      <c r="J94" s="18" t="s">
        <v>119</v>
      </c>
      <c r="K94" s="16" t="s">
        <v>866</v>
      </c>
      <c r="L94" s="19" t="str">
        <f t="shared" si="1"/>
        <v>xMag Lwt Exp</v>
      </c>
      <c r="M94" s="72" t="s">
        <v>505</v>
      </c>
      <c r="N94" s="18" t="s">
        <v>891</v>
      </c>
      <c r="O94" s="71">
        <v>550304</v>
      </c>
      <c r="P94" s="71" t="s">
        <v>57</v>
      </c>
      <c r="Q94" s="72" t="s">
        <v>48</v>
      </c>
      <c r="R94" s="77" t="s">
        <v>389</v>
      </c>
      <c r="S94"/>
    </row>
    <row r="95" spans="2:19" ht="12.75">
      <c r="B95" s="69"/>
      <c r="C95" s="13">
        <v>90</v>
      </c>
      <c r="D95" s="14">
        <v>2</v>
      </c>
      <c r="E95" s="15">
        <f>IF(K95="","",COUNTIF(K$7:K95,K95))</f>
        <v>4</v>
      </c>
      <c r="F95" s="15">
        <f>IF(J95="","",COUNTIF(J$7:J95,J95))</f>
        <v>9</v>
      </c>
      <c r="G95" s="16">
        <f>IF(L95="","",COUNTIF(L$7:L95,L95))</f>
        <v>3</v>
      </c>
      <c r="H95" s="71"/>
      <c r="I95" s="71" t="s">
        <v>127</v>
      </c>
      <c r="J95" s="18" t="s">
        <v>119</v>
      </c>
      <c r="K95" s="16" t="s">
        <v>235</v>
      </c>
      <c r="L95" s="19" t="str">
        <f t="shared" si="1"/>
        <v>xMag Hwt Exp</v>
      </c>
      <c r="M95" s="72" t="s">
        <v>23</v>
      </c>
      <c r="N95" s="18"/>
      <c r="O95" s="71">
        <v>1096627</v>
      </c>
      <c r="P95" s="71" t="s">
        <v>47</v>
      </c>
      <c r="Q95" s="72" t="s">
        <v>95</v>
      </c>
      <c r="R95" s="77" t="s">
        <v>389</v>
      </c>
      <c r="S95"/>
    </row>
    <row r="96" spans="2:19" ht="12.75">
      <c r="B96" s="69"/>
      <c r="C96" s="13">
        <v>91</v>
      </c>
      <c r="D96" s="14">
        <v>2</v>
      </c>
      <c r="E96" s="15">
        <f>IF(K96="","",COUNTIF(K$7:K96,K96))</f>
        <v>7</v>
      </c>
      <c r="F96" s="15">
        <f>IF(J96="","",COUNTIF(J$7:J96,J96))</f>
        <v>7</v>
      </c>
      <c r="G96" s="16">
        <f>IF(L96="","",COUNTIF(L$7:L96,L96))</f>
      </c>
      <c r="H96" s="71" t="s">
        <v>506</v>
      </c>
      <c r="I96" s="71"/>
      <c r="J96" s="18" t="s">
        <v>140</v>
      </c>
      <c r="K96" s="16" t="s">
        <v>351</v>
      </c>
      <c r="L96" s="19">
        <f t="shared" si="1"/>
      </c>
      <c r="M96" s="72" t="s">
        <v>295</v>
      </c>
      <c r="N96" s="18"/>
      <c r="O96" s="71">
        <v>2780575</v>
      </c>
      <c r="P96" s="71" t="s">
        <v>49</v>
      </c>
      <c r="Q96" s="72" t="s">
        <v>164</v>
      </c>
      <c r="R96" s="77" t="s">
        <v>389</v>
      </c>
      <c r="S96"/>
    </row>
    <row r="97" spans="2:19" ht="12.75">
      <c r="B97" s="69"/>
      <c r="C97" s="13">
        <v>92</v>
      </c>
      <c r="D97" s="14">
        <v>2</v>
      </c>
      <c r="E97" s="15">
        <f>IF(K97="","",COUNTIF(K$7:K97,K97))</f>
        <v>6</v>
      </c>
      <c r="F97" s="15">
        <f>IF(J97="","",COUNTIF(J$7:J97,J97))</f>
        <v>6</v>
      </c>
      <c r="G97" s="16">
        <f>IF(L97="","",COUNTIF(L$7:L97,L97))</f>
        <v>4</v>
      </c>
      <c r="H97" s="71"/>
      <c r="I97" s="71">
        <v>4</v>
      </c>
      <c r="J97" s="18" t="s">
        <v>135</v>
      </c>
      <c r="K97" s="16" t="s">
        <v>211</v>
      </c>
      <c r="L97" s="19" t="str">
        <f t="shared" si="1"/>
        <v>xHWT Int</v>
      </c>
      <c r="M97" s="72" t="s">
        <v>283</v>
      </c>
      <c r="N97" s="18"/>
      <c r="O97" s="71">
        <v>895207</v>
      </c>
      <c r="P97" s="71" t="s">
        <v>47</v>
      </c>
      <c r="Q97" s="72" t="s">
        <v>78</v>
      </c>
      <c r="R97" s="77" t="s">
        <v>389</v>
      </c>
      <c r="S97"/>
    </row>
    <row r="98" spans="2:19" ht="12.75">
      <c r="B98" s="69" t="s">
        <v>992</v>
      </c>
      <c r="C98" s="13">
        <v>93</v>
      </c>
      <c r="D98" s="14">
        <v>2</v>
      </c>
      <c r="E98" s="15">
        <f>IF(K98="","",COUNTIF(K$7:K98,K98))</f>
        <v>1</v>
      </c>
      <c r="F98" s="15">
        <f>IF(J98="","",COUNTIF(J$7:J98,J98))</f>
        <v>1</v>
      </c>
      <c r="G98" s="16">
        <f>IF(L98="","",COUNTIF(L$7:L98,L98))</f>
        <v>1</v>
      </c>
      <c r="H98" s="71"/>
      <c r="I98" s="71" t="s">
        <v>507</v>
      </c>
      <c r="J98" s="18" t="s">
        <v>163</v>
      </c>
      <c r="K98" s="16" t="s">
        <v>352</v>
      </c>
      <c r="L98" s="19" t="str">
        <f t="shared" si="1"/>
        <v>xLWT I Nov</v>
      </c>
      <c r="M98" s="72" t="s">
        <v>508</v>
      </c>
      <c r="N98" s="18" t="s">
        <v>880</v>
      </c>
      <c r="O98" s="71">
        <v>2156051</v>
      </c>
      <c r="P98" s="71" t="s">
        <v>57</v>
      </c>
      <c r="Q98" s="72" t="s">
        <v>52</v>
      </c>
      <c r="R98" s="77" t="s">
        <v>389</v>
      </c>
      <c r="S98"/>
    </row>
    <row r="99" spans="2:19" ht="12.75">
      <c r="B99" s="69" t="s">
        <v>992</v>
      </c>
      <c r="C99" s="13">
        <v>94</v>
      </c>
      <c r="D99" s="14">
        <v>2</v>
      </c>
      <c r="E99" s="15">
        <f>IF(K99="","",COUNTIF(K$7:K99,K99))</f>
        <v>1</v>
      </c>
      <c r="F99" s="15">
        <f>IF(J99="","",COUNTIF(J$7:J99,J99))</f>
        <v>1</v>
      </c>
      <c r="G99" s="16">
        <f>IF(L99="","",COUNTIF(L$7:L99,L99))</f>
        <v>1</v>
      </c>
      <c r="H99" s="71"/>
      <c r="I99" s="71" t="s">
        <v>231</v>
      </c>
      <c r="J99" s="18" t="s">
        <v>144</v>
      </c>
      <c r="K99" s="16" t="s">
        <v>870</v>
      </c>
      <c r="L99" s="19" t="str">
        <f t="shared" si="1"/>
        <v>xVet Lwt Int</v>
      </c>
      <c r="M99" s="72" t="s">
        <v>300</v>
      </c>
      <c r="N99" s="18" t="s">
        <v>890</v>
      </c>
      <c r="O99" s="71">
        <v>2797622</v>
      </c>
      <c r="P99" s="71" t="s">
        <v>47</v>
      </c>
      <c r="Q99" s="72" t="s">
        <v>145</v>
      </c>
      <c r="R99" s="77" t="s">
        <v>389</v>
      </c>
      <c r="S99"/>
    </row>
    <row r="100" spans="2:19" ht="12.75">
      <c r="B100" s="69"/>
      <c r="C100" s="13">
        <v>95</v>
      </c>
      <c r="D100" s="14">
        <v>2</v>
      </c>
      <c r="E100" s="15">
        <f>IF(K100="","",COUNTIF(K$7:K100,K100))</f>
        <v>5</v>
      </c>
      <c r="F100" s="15">
        <f>IF(J100="","",COUNTIF(J$7:J100,J100))</f>
        <v>10</v>
      </c>
      <c r="G100" s="16">
        <f>IF(L100="","",COUNTIF(L$7:L100,L100))</f>
        <v>4</v>
      </c>
      <c r="H100" s="71"/>
      <c r="I100" s="71" t="s">
        <v>120</v>
      </c>
      <c r="J100" s="18" t="s">
        <v>119</v>
      </c>
      <c r="K100" s="16" t="s">
        <v>235</v>
      </c>
      <c r="L100" s="19" t="str">
        <f t="shared" si="1"/>
        <v>xMag Hwt Exp</v>
      </c>
      <c r="M100" s="72" t="s">
        <v>509</v>
      </c>
      <c r="N100" s="18" t="s">
        <v>887</v>
      </c>
      <c r="O100" s="71">
        <v>326058</v>
      </c>
      <c r="P100" s="71" t="s">
        <v>57</v>
      </c>
      <c r="Q100" s="72" t="s">
        <v>105</v>
      </c>
      <c r="R100" s="77" t="s">
        <v>389</v>
      </c>
      <c r="S100"/>
    </row>
    <row r="101" spans="2:19" ht="12.75">
      <c r="B101" s="69"/>
      <c r="C101" s="13">
        <v>96</v>
      </c>
      <c r="D101" s="14">
        <v>2</v>
      </c>
      <c r="E101" s="15">
        <f>IF(K101="","",COUNTIF(K$7:K101,K101))</f>
        <v>8</v>
      </c>
      <c r="F101" s="15">
        <f>IF(J101="","",COUNTIF(J$7:J101,J101))</f>
        <v>8</v>
      </c>
      <c r="G101" s="16">
        <f>IF(L101="","",COUNTIF(L$7:L101,L101))</f>
        <v>5</v>
      </c>
      <c r="H101" s="71"/>
      <c r="I101" s="71" t="s">
        <v>510</v>
      </c>
      <c r="J101" s="18" t="s">
        <v>140</v>
      </c>
      <c r="K101" s="16" t="s">
        <v>351</v>
      </c>
      <c r="L101" s="19" t="str">
        <f t="shared" si="1"/>
        <v>xLWT I Int</v>
      </c>
      <c r="M101" s="72" t="s">
        <v>511</v>
      </c>
      <c r="N101" s="18" t="s">
        <v>895</v>
      </c>
      <c r="O101" s="71">
        <v>910507</v>
      </c>
      <c r="P101" s="71" t="s">
        <v>49</v>
      </c>
      <c r="Q101" s="72" t="s">
        <v>108</v>
      </c>
      <c r="R101" s="77" t="s">
        <v>389</v>
      </c>
      <c r="S101"/>
    </row>
    <row r="102" spans="2:19" ht="12.75">
      <c r="B102" s="69" t="s">
        <v>992</v>
      </c>
      <c r="C102" s="13">
        <v>97</v>
      </c>
      <c r="D102" s="14">
        <v>2</v>
      </c>
      <c r="E102" s="15">
        <f>IF(K102="","",COUNTIF(K$7:K102,K102))</f>
        <v>2</v>
      </c>
      <c r="F102" s="15">
        <f>IF(J102="","",COUNTIF(J$7:J102,J102))</f>
        <v>2</v>
      </c>
      <c r="G102" s="16">
        <f>IF(L102="","",COUNTIF(L$7:L102,L102))</f>
        <v>2</v>
      </c>
      <c r="H102" s="71"/>
      <c r="I102" s="71" t="s">
        <v>512</v>
      </c>
      <c r="J102" s="18" t="s">
        <v>163</v>
      </c>
      <c r="K102" s="16" t="s">
        <v>352</v>
      </c>
      <c r="L102" s="19" t="str">
        <f t="shared" si="1"/>
        <v>xLWT I Nov</v>
      </c>
      <c r="M102" s="72" t="s">
        <v>513</v>
      </c>
      <c r="N102" s="18"/>
      <c r="O102" s="71">
        <v>2908171</v>
      </c>
      <c r="P102" s="71" t="s">
        <v>49</v>
      </c>
      <c r="Q102" s="72" t="s">
        <v>488</v>
      </c>
      <c r="R102" s="77" t="s">
        <v>389</v>
      </c>
      <c r="S102"/>
    </row>
    <row r="103" spans="2:19" ht="12.75">
      <c r="B103" s="69"/>
      <c r="C103" s="13">
        <v>98</v>
      </c>
      <c r="D103" s="14">
        <v>2</v>
      </c>
      <c r="E103" s="15">
        <f>IF(K103="","",COUNTIF(K$7:K103,K103))</f>
        <v>9</v>
      </c>
      <c r="F103" s="15">
        <f>IF(J103="","",COUNTIF(J$7:J103,J103))</f>
        <v>9</v>
      </c>
      <c r="G103" s="16">
        <f>IF(L103="","",COUNTIF(L$7:L103,L103))</f>
      </c>
      <c r="H103" s="71" t="s">
        <v>514</v>
      </c>
      <c r="I103" s="71"/>
      <c r="J103" s="18" t="s">
        <v>140</v>
      </c>
      <c r="K103" s="16" t="s">
        <v>351</v>
      </c>
      <c r="L103" s="19">
        <f t="shared" si="1"/>
      </c>
      <c r="M103" s="72" t="s">
        <v>515</v>
      </c>
      <c r="N103" s="18" t="s">
        <v>886</v>
      </c>
      <c r="O103" s="71">
        <v>2673166</v>
      </c>
      <c r="P103" s="71" t="s">
        <v>49</v>
      </c>
      <c r="Q103" s="72" t="s">
        <v>516</v>
      </c>
      <c r="R103" s="77" t="s">
        <v>389</v>
      </c>
      <c r="S103"/>
    </row>
    <row r="104" spans="2:19" ht="12.75">
      <c r="B104" s="69" t="s">
        <v>992</v>
      </c>
      <c r="C104" s="13">
        <v>99</v>
      </c>
      <c r="D104" s="14">
        <v>2</v>
      </c>
      <c r="E104" s="15">
        <f>IF(K104="","",COUNTIF(K$7:K104,K104))</f>
        <v>1</v>
      </c>
      <c r="F104" s="15">
        <f>IF(J104="","",COUNTIF(J$7:J104,J104))</f>
        <v>1</v>
      </c>
      <c r="G104" s="16">
        <f>IF(L104="","",COUNTIF(L$7:L104,L104))</f>
      </c>
      <c r="H104" s="71" t="s">
        <v>517</v>
      </c>
      <c r="I104" s="71"/>
      <c r="J104" s="18" t="s">
        <v>151</v>
      </c>
      <c r="K104" s="16" t="s">
        <v>236</v>
      </c>
      <c r="L104" s="19">
        <f t="shared" si="1"/>
      </c>
      <c r="M104" s="72" t="s">
        <v>518</v>
      </c>
      <c r="N104" s="18"/>
      <c r="O104" s="71">
        <v>2152287</v>
      </c>
      <c r="P104" s="71" t="s">
        <v>49</v>
      </c>
      <c r="Q104" s="72" t="s">
        <v>82</v>
      </c>
      <c r="R104" s="77" t="s">
        <v>398</v>
      </c>
      <c r="S104"/>
    </row>
    <row r="105" spans="2:19" ht="12.75">
      <c r="B105" s="69" t="s">
        <v>992</v>
      </c>
      <c r="C105" s="13">
        <v>100</v>
      </c>
      <c r="D105" s="14">
        <v>2</v>
      </c>
      <c r="E105" s="15">
        <f>IF(K105="","",COUNTIF(K$7:K105,K105))</f>
        <v>2</v>
      </c>
      <c r="F105" s="15">
        <f>IF(J105="","",COUNTIF(J$7:J105,J105))</f>
        <v>2</v>
      </c>
      <c r="G105" s="16">
        <f>IF(L105="","",COUNTIF(L$7:L105,L105))</f>
        <v>2</v>
      </c>
      <c r="H105" s="71"/>
      <c r="I105" s="71" t="s">
        <v>519</v>
      </c>
      <c r="J105" s="18" t="s">
        <v>147</v>
      </c>
      <c r="K105" s="16" t="s">
        <v>233</v>
      </c>
      <c r="L105" s="19" t="str">
        <f t="shared" si="1"/>
        <v>xSen Hwt Int</v>
      </c>
      <c r="M105" s="72" t="s">
        <v>520</v>
      </c>
      <c r="N105" s="18" t="s">
        <v>72</v>
      </c>
      <c r="O105" s="71">
        <v>1076232</v>
      </c>
      <c r="P105" s="71" t="s">
        <v>51</v>
      </c>
      <c r="Q105" s="72" t="s">
        <v>104</v>
      </c>
      <c r="R105" s="77" t="s">
        <v>389</v>
      </c>
      <c r="S105"/>
    </row>
    <row r="106" spans="2:19" ht="12.75">
      <c r="B106" s="69"/>
      <c r="C106" s="13">
        <v>101</v>
      </c>
      <c r="D106" s="14">
        <v>2</v>
      </c>
      <c r="E106" s="15">
        <f>IF(K106="","",COUNTIF(K$7:K106,K106))</f>
        <v>3</v>
      </c>
      <c r="F106" s="15">
        <f>IF(J106="","",COUNTIF(J$7:J106,J106))</f>
        <v>3</v>
      </c>
      <c r="G106" s="16">
        <f>IF(L106="","",COUNTIF(L$7:L106,L106))</f>
        <v>3</v>
      </c>
      <c r="H106" s="71"/>
      <c r="I106" s="71" t="s">
        <v>521</v>
      </c>
      <c r="J106" s="18" t="s">
        <v>147</v>
      </c>
      <c r="K106" s="16" t="s">
        <v>233</v>
      </c>
      <c r="L106" s="19" t="str">
        <f t="shared" si="1"/>
        <v>xSen Hwt Int</v>
      </c>
      <c r="M106" s="72" t="s">
        <v>522</v>
      </c>
      <c r="N106" s="18"/>
      <c r="O106" s="71">
        <v>2658196</v>
      </c>
      <c r="P106" s="71" t="s">
        <v>47</v>
      </c>
      <c r="Q106" s="72" t="s">
        <v>111</v>
      </c>
      <c r="R106" s="77" t="s">
        <v>389</v>
      </c>
      <c r="S106"/>
    </row>
    <row r="107" spans="2:19" ht="12.75">
      <c r="B107" s="69"/>
      <c r="C107" s="13">
        <v>102</v>
      </c>
      <c r="D107" s="14">
        <v>2</v>
      </c>
      <c r="E107" s="15">
        <f>IF(K107="","",COUNTIF(K$7:K107,K107))</f>
        <v>7</v>
      </c>
      <c r="F107" s="15">
        <f>IF(J107="","",COUNTIF(J$7:J107,J107))</f>
        <v>7</v>
      </c>
      <c r="G107" s="16">
        <f>IF(L107="","",COUNTIF(L$7:L107,L107))</f>
        <v>5</v>
      </c>
      <c r="H107" s="71"/>
      <c r="I107" s="71">
        <v>32</v>
      </c>
      <c r="J107" s="18" t="s">
        <v>135</v>
      </c>
      <c r="K107" s="16" t="s">
        <v>211</v>
      </c>
      <c r="L107" s="19" t="str">
        <f t="shared" si="1"/>
        <v>xHWT Int</v>
      </c>
      <c r="M107" s="72" t="s">
        <v>523</v>
      </c>
      <c r="N107" s="18"/>
      <c r="O107" s="71">
        <v>1106877</v>
      </c>
      <c r="P107" s="71" t="s">
        <v>47</v>
      </c>
      <c r="Q107" s="72" t="s">
        <v>187</v>
      </c>
      <c r="R107" s="77" t="s">
        <v>389</v>
      </c>
      <c r="S107"/>
    </row>
    <row r="108" spans="2:19" ht="12.75">
      <c r="B108" s="69" t="s">
        <v>992</v>
      </c>
      <c r="C108" s="13">
        <v>103</v>
      </c>
      <c r="D108" s="14">
        <v>2</v>
      </c>
      <c r="E108" s="15">
        <f>IF(K108="","",COUNTIF(K$7:K108,K108))</f>
        <v>1</v>
      </c>
      <c r="F108" s="15">
        <f>IF(J108="","",COUNTIF(J$7:J108,J108))</f>
        <v>2</v>
      </c>
      <c r="G108" s="16">
        <f>IF(L108="","",COUNTIF(L$7:L108,L108))</f>
        <v>1</v>
      </c>
      <c r="H108" s="71"/>
      <c r="I108" s="71" t="s">
        <v>524</v>
      </c>
      <c r="J108" s="18" t="s">
        <v>144</v>
      </c>
      <c r="K108" s="16" t="s">
        <v>239</v>
      </c>
      <c r="L108" s="19" t="str">
        <f t="shared" si="1"/>
        <v>xVet Hwt Int</v>
      </c>
      <c r="M108" s="72" t="s">
        <v>525</v>
      </c>
      <c r="N108" s="18"/>
      <c r="O108" s="71">
        <v>907508</v>
      </c>
      <c r="P108" s="71" t="s">
        <v>47</v>
      </c>
      <c r="Q108" s="72" t="s">
        <v>104</v>
      </c>
      <c r="R108" s="77" t="s">
        <v>389</v>
      </c>
      <c r="S108"/>
    </row>
    <row r="109" spans="2:19" ht="12.75">
      <c r="B109" s="69"/>
      <c r="C109" s="13">
        <v>104</v>
      </c>
      <c r="D109" s="14">
        <v>2</v>
      </c>
      <c r="E109" s="15">
        <f>IF(K109="","",COUNTIF(K$7:K109,K109))</f>
        <v>10</v>
      </c>
      <c r="F109" s="15">
        <f>IF(J109="","",COUNTIF(J$7:J109,J109))</f>
        <v>10</v>
      </c>
      <c r="G109" s="16">
        <f>IF(L109="","",COUNTIF(L$7:L109,L109))</f>
        <v>6</v>
      </c>
      <c r="H109" s="71"/>
      <c r="I109" s="71" t="s">
        <v>526</v>
      </c>
      <c r="J109" s="18" t="s">
        <v>140</v>
      </c>
      <c r="K109" s="16" t="s">
        <v>351</v>
      </c>
      <c r="L109" s="19" t="str">
        <f t="shared" si="1"/>
        <v>xLWT I Int</v>
      </c>
      <c r="M109" s="72" t="s">
        <v>310</v>
      </c>
      <c r="N109" s="18" t="s">
        <v>376</v>
      </c>
      <c r="O109" s="71">
        <v>2066631</v>
      </c>
      <c r="P109" s="71" t="s">
        <v>57</v>
      </c>
      <c r="Q109" s="72" t="s">
        <v>53</v>
      </c>
      <c r="R109" s="77" t="s">
        <v>389</v>
      </c>
      <c r="S109"/>
    </row>
    <row r="110" spans="2:19" ht="12.75">
      <c r="B110" s="69"/>
      <c r="C110" s="13">
        <v>105</v>
      </c>
      <c r="D110" s="14">
        <v>2</v>
      </c>
      <c r="E110" s="15">
        <f>IF(K110="","",COUNTIF(K$7:K110,K110))</f>
        <v>3</v>
      </c>
      <c r="F110" s="15">
        <f>IF(J110="","",COUNTIF(J$7:J110,J110))</f>
        <v>3</v>
      </c>
      <c r="G110" s="16">
        <f>IF(L110="","",COUNTIF(L$7:L110,L110))</f>
        <v>3</v>
      </c>
      <c r="H110" s="71"/>
      <c r="I110" s="71" t="s">
        <v>527</v>
      </c>
      <c r="J110" s="18" t="s">
        <v>163</v>
      </c>
      <c r="K110" s="16" t="s">
        <v>352</v>
      </c>
      <c r="L110" s="19" t="str">
        <f t="shared" si="1"/>
        <v>xLWT I Nov</v>
      </c>
      <c r="M110" s="72" t="s">
        <v>528</v>
      </c>
      <c r="N110" s="18"/>
      <c r="O110" s="71">
        <v>405718</v>
      </c>
      <c r="P110" s="71" t="s">
        <v>51</v>
      </c>
      <c r="Q110" s="72" t="s">
        <v>529</v>
      </c>
      <c r="R110" s="77" t="s">
        <v>389</v>
      </c>
      <c r="S110"/>
    </row>
    <row r="111" spans="2:19" ht="12.75">
      <c r="B111" s="69"/>
      <c r="C111" s="13">
        <v>106</v>
      </c>
      <c r="D111" s="14">
        <v>2</v>
      </c>
      <c r="E111" s="15">
        <f>IF(K111="","",COUNTIF(K$7:K111,K111))</f>
        <v>6</v>
      </c>
      <c r="F111" s="15">
        <f>IF(J111="","",COUNTIF(J$7:J111,J111))</f>
        <v>11</v>
      </c>
      <c r="G111" s="16">
        <f>IF(L111="","",COUNTIF(L$7:L111,L111))</f>
        <v>5</v>
      </c>
      <c r="H111" s="71"/>
      <c r="I111" s="71" t="s">
        <v>227</v>
      </c>
      <c r="J111" s="18" t="s">
        <v>119</v>
      </c>
      <c r="K111" s="16" t="s">
        <v>866</v>
      </c>
      <c r="L111" s="19" t="str">
        <f t="shared" si="1"/>
        <v>xMag Lwt Exp</v>
      </c>
      <c r="M111" s="72" t="s">
        <v>294</v>
      </c>
      <c r="N111" s="18" t="s">
        <v>376</v>
      </c>
      <c r="O111" s="71">
        <v>684646</v>
      </c>
      <c r="P111" s="71" t="s">
        <v>57</v>
      </c>
      <c r="Q111" s="72" t="s">
        <v>126</v>
      </c>
      <c r="R111" s="77" t="s">
        <v>389</v>
      </c>
      <c r="S111"/>
    </row>
    <row r="112" spans="2:19" ht="12.75">
      <c r="B112" s="69"/>
      <c r="C112" s="13">
        <v>107</v>
      </c>
      <c r="D112" s="14">
        <v>2</v>
      </c>
      <c r="E112" s="15">
        <f>IF(K112="","",COUNTIF(K$7:K112,K112))</f>
        <v>11</v>
      </c>
      <c r="F112" s="15">
        <f>IF(J112="","",COUNTIF(J$7:J112,J112))</f>
        <v>11</v>
      </c>
      <c r="G112" s="16">
        <f>IF(L112="","",COUNTIF(L$7:L112,L112))</f>
      </c>
      <c r="H112" s="71" t="s">
        <v>530</v>
      </c>
      <c r="I112" s="71"/>
      <c r="J112" s="18" t="s">
        <v>140</v>
      </c>
      <c r="K112" s="16" t="s">
        <v>351</v>
      </c>
      <c r="L112" s="19">
        <f t="shared" si="1"/>
      </c>
      <c r="M112" s="72" t="s">
        <v>531</v>
      </c>
      <c r="N112" s="18"/>
      <c r="O112" s="71">
        <v>1105145</v>
      </c>
      <c r="P112" s="71" t="s">
        <v>51</v>
      </c>
      <c r="Q112" s="72" t="s">
        <v>137</v>
      </c>
      <c r="R112" s="77" t="s">
        <v>389</v>
      </c>
      <c r="S112"/>
    </row>
    <row r="113" spans="2:19" ht="12.75">
      <c r="B113" s="69"/>
      <c r="C113" s="13">
        <v>108</v>
      </c>
      <c r="D113" s="14">
        <v>2</v>
      </c>
      <c r="E113" s="15">
        <f>IF(K113="","",COUNTIF(K$7:K113,K113))</f>
        <v>8</v>
      </c>
      <c r="F113" s="15">
        <f>IF(J113="","",COUNTIF(J$7:J113,J113))</f>
        <v>14</v>
      </c>
      <c r="G113" s="16">
        <f>IF(L113="","",COUNTIF(L$7:L113,L113))</f>
      </c>
      <c r="H113" s="71" t="s">
        <v>532</v>
      </c>
      <c r="I113" s="71"/>
      <c r="J113" s="18" t="s">
        <v>106</v>
      </c>
      <c r="K113" s="16" t="s">
        <v>232</v>
      </c>
      <c r="L113" s="19">
        <f t="shared" si="1"/>
      </c>
      <c r="M113" s="72" t="s">
        <v>533</v>
      </c>
      <c r="N113" s="18"/>
      <c r="O113" s="71">
        <v>380920</v>
      </c>
      <c r="P113" s="71" t="s">
        <v>47</v>
      </c>
      <c r="Q113" s="72" t="s">
        <v>166</v>
      </c>
      <c r="R113" s="77" t="s">
        <v>389</v>
      </c>
      <c r="S113"/>
    </row>
    <row r="114" spans="2:19" ht="12.75">
      <c r="B114" s="69"/>
      <c r="C114" s="13">
        <v>109</v>
      </c>
      <c r="D114" s="14">
        <v>2</v>
      </c>
      <c r="E114" s="15">
        <f>IF(K114="","",COUNTIF(K$7:K114,K114))</f>
        <v>12</v>
      </c>
      <c r="F114" s="15">
        <f>IF(J114="","",COUNTIF(J$7:J114,J114))</f>
        <v>12</v>
      </c>
      <c r="G114" s="16">
        <f>IF(L114="","",COUNTIF(L$7:L114,L114))</f>
        <v>7</v>
      </c>
      <c r="H114" s="71"/>
      <c r="I114" s="71" t="s">
        <v>534</v>
      </c>
      <c r="J114" s="18" t="s">
        <v>140</v>
      </c>
      <c r="K114" s="16" t="s">
        <v>351</v>
      </c>
      <c r="L114" s="19" t="str">
        <f t="shared" si="1"/>
        <v>xLWT I Int</v>
      </c>
      <c r="M114" s="72" t="s">
        <v>301</v>
      </c>
      <c r="N114" s="18"/>
      <c r="O114" s="71">
        <v>1107488</v>
      </c>
      <c r="P114" s="71" t="s">
        <v>49</v>
      </c>
      <c r="Q114" s="72" t="s">
        <v>74</v>
      </c>
      <c r="R114" s="77" t="s">
        <v>389</v>
      </c>
      <c r="S114"/>
    </row>
    <row r="115" spans="2:19" ht="12.75">
      <c r="B115" s="69"/>
      <c r="C115" s="13">
        <v>110</v>
      </c>
      <c r="D115" s="14">
        <v>2</v>
      </c>
      <c r="E115" s="15">
        <f>IF(K115="","",COUNTIF(K$7:K115,K115))</f>
        <v>8</v>
      </c>
      <c r="F115" s="15">
        <f>IF(J115="","",COUNTIF(J$7:J115,J115))</f>
        <v>8</v>
      </c>
      <c r="G115" s="16">
        <f>IF(L115="","",COUNTIF(L$7:L115,L115))</f>
        <v>6</v>
      </c>
      <c r="H115" s="71"/>
      <c r="I115" s="71">
        <v>949</v>
      </c>
      <c r="J115" s="18" t="s">
        <v>135</v>
      </c>
      <c r="K115" s="16" t="s">
        <v>211</v>
      </c>
      <c r="L115" s="19" t="str">
        <f t="shared" si="1"/>
        <v>xHWT Int</v>
      </c>
      <c r="M115" s="72" t="s">
        <v>293</v>
      </c>
      <c r="N115" s="18" t="s">
        <v>891</v>
      </c>
      <c r="O115" s="71">
        <v>1101618</v>
      </c>
      <c r="P115" s="71" t="s">
        <v>47</v>
      </c>
      <c r="Q115" s="72" t="s">
        <v>73</v>
      </c>
      <c r="R115" s="77" t="s">
        <v>389</v>
      </c>
      <c r="S115"/>
    </row>
    <row r="116" spans="2:19" ht="12.75">
      <c r="B116" s="69" t="s">
        <v>992</v>
      </c>
      <c r="C116" s="13">
        <v>111</v>
      </c>
      <c r="D116" s="14">
        <v>2</v>
      </c>
      <c r="E116" s="15">
        <f>IF(K116="","",COUNTIF(K$7:K116,K116))</f>
        <v>2</v>
      </c>
      <c r="F116" s="15">
        <f>IF(J116="","",COUNTIF(J$7:J116,J116))</f>
        <v>3</v>
      </c>
      <c r="G116" s="16">
        <f>IF(L116="","",COUNTIF(L$7:L116,L116))</f>
        <v>2</v>
      </c>
      <c r="H116" s="71"/>
      <c r="I116" s="71">
        <v>7293</v>
      </c>
      <c r="J116" s="18" t="s">
        <v>144</v>
      </c>
      <c r="K116" s="16" t="s">
        <v>239</v>
      </c>
      <c r="L116" s="19" t="str">
        <f t="shared" si="1"/>
        <v>xVet Hwt Int</v>
      </c>
      <c r="M116" s="72" t="s">
        <v>922</v>
      </c>
      <c r="N116" s="18" t="s">
        <v>72</v>
      </c>
      <c r="O116" s="71">
        <v>2064532</v>
      </c>
      <c r="P116" s="71" t="s">
        <v>49</v>
      </c>
      <c r="Q116" s="72" t="s">
        <v>104</v>
      </c>
      <c r="R116" s="77" t="s">
        <v>389</v>
      </c>
      <c r="S116"/>
    </row>
    <row r="117" spans="2:19" ht="12.75">
      <c r="B117" s="69"/>
      <c r="C117" s="13">
        <v>112</v>
      </c>
      <c r="D117" s="14">
        <v>2</v>
      </c>
      <c r="E117" s="15">
        <f>IF(K117="","",COUNTIF(K$7:K117,K117))</f>
        <v>13</v>
      </c>
      <c r="F117" s="15">
        <f>IF(J117="","",COUNTIF(J$7:J117,J117))</f>
        <v>13</v>
      </c>
      <c r="G117" s="16">
        <f>IF(L117="","",COUNTIF(L$7:L117,L117))</f>
      </c>
      <c r="H117" s="71" t="s">
        <v>535</v>
      </c>
      <c r="I117" s="71"/>
      <c r="J117" s="18" t="s">
        <v>140</v>
      </c>
      <c r="K117" s="16" t="s">
        <v>351</v>
      </c>
      <c r="L117" s="19">
        <f t="shared" si="1"/>
      </c>
      <c r="M117" s="72" t="s">
        <v>289</v>
      </c>
      <c r="N117" s="18"/>
      <c r="O117" s="71">
        <v>1104814</v>
      </c>
      <c r="P117" s="71" t="s">
        <v>49</v>
      </c>
      <c r="Q117" s="72" t="s">
        <v>136</v>
      </c>
      <c r="R117" s="77" t="s">
        <v>389</v>
      </c>
      <c r="S117"/>
    </row>
    <row r="118" spans="2:19" ht="12.75">
      <c r="B118" s="69"/>
      <c r="C118" s="13">
        <v>113</v>
      </c>
      <c r="D118" s="14">
        <v>2</v>
      </c>
      <c r="E118" s="15">
        <f>IF(K118="","",COUNTIF(K$7:K118,K118))</f>
        <v>7</v>
      </c>
      <c r="F118" s="15">
        <f>IF(J118="","",COUNTIF(J$7:J118,J118))</f>
        <v>12</v>
      </c>
      <c r="G118" s="16">
        <f>IF(L118="","",COUNTIF(L$7:L118,L118))</f>
        <v>6</v>
      </c>
      <c r="H118" s="71"/>
      <c r="I118" s="71" t="s">
        <v>536</v>
      </c>
      <c r="J118" s="18" t="s">
        <v>119</v>
      </c>
      <c r="K118" s="16" t="s">
        <v>866</v>
      </c>
      <c r="L118" s="19" t="str">
        <f t="shared" si="1"/>
        <v>xMag Lwt Exp</v>
      </c>
      <c r="M118" s="72" t="s">
        <v>537</v>
      </c>
      <c r="N118" s="18" t="s">
        <v>878</v>
      </c>
      <c r="O118" s="71">
        <v>401512</v>
      </c>
      <c r="P118" s="71" t="s">
        <v>47</v>
      </c>
      <c r="Q118" s="72" t="s">
        <v>898</v>
      </c>
      <c r="R118" s="77" t="s">
        <v>389</v>
      </c>
      <c r="S118"/>
    </row>
    <row r="119" spans="2:19" ht="12.75">
      <c r="B119" s="69" t="s">
        <v>992</v>
      </c>
      <c r="C119" s="13">
        <v>114</v>
      </c>
      <c r="D119" s="14">
        <v>2</v>
      </c>
      <c r="E119" s="15">
        <f>IF(K119="","",COUNTIF(K$7:K119,K119))</f>
        <v>1</v>
      </c>
      <c r="F119" s="15">
        <f>IF(J119="","",COUNTIF(J$7:J119,J119))</f>
        <v>4</v>
      </c>
      <c r="G119" s="16">
        <f>IF(L119="","",COUNTIF(L$7:L119,L119))</f>
        <v>1</v>
      </c>
      <c r="H119" s="71"/>
      <c r="I119" s="71" t="s">
        <v>538</v>
      </c>
      <c r="J119" s="18" t="s">
        <v>147</v>
      </c>
      <c r="K119" s="16" t="s">
        <v>868</v>
      </c>
      <c r="L119" s="19" t="str">
        <f t="shared" si="1"/>
        <v>xSen Lwt Int</v>
      </c>
      <c r="M119" s="72" t="s">
        <v>539</v>
      </c>
      <c r="N119" s="18"/>
      <c r="O119" s="71">
        <v>1094275</v>
      </c>
      <c r="P119" s="71" t="s">
        <v>47</v>
      </c>
      <c r="Q119" s="72" t="s">
        <v>540</v>
      </c>
      <c r="R119" s="77" t="s">
        <v>389</v>
      </c>
      <c r="S119"/>
    </row>
    <row r="120" spans="2:19" ht="12.75">
      <c r="B120" s="69"/>
      <c r="C120" s="13">
        <v>115</v>
      </c>
      <c r="D120" s="14">
        <v>2</v>
      </c>
      <c r="E120" s="15">
        <f>IF(K120="","",COUNTIF(K$7:K120,K120))</f>
        <v>6</v>
      </c>
      <c r="F120" s="15">
        <f>IF(J120="","",COUNTIF(J$7:J120,J120))</f>
        <v>13</v>
      </c>
      <c r="G120" s="16">
        <f>IF(L120="","",COUNTIF(L$7:L120,L120))</f>
        <v>5</v>
      </c>
      <c r="H120" s="71" t="s">
        <v>541</v>
      </c>
      <c r="I120" s="71" t="s">
        <v>909</v>
      </c>
      <c r="J120" s="18" t="s">
        <v>119</v>
      </c>
      <c r="K120" s="16" t="s">
        <v>235</v>
      </c>
      <c r="L120" s="19" t="str">
        <f t="shared" si="1"/>
        <v>xMag Hwt Exp</v>
      </c>
      <c r="M120" s="72" t="s">
        <v>299</v>
      </c>
      <c r="N120" s="18" t="s">
        <v>372</v>
      </c>
      <c r="O120" s="71">
        <v>342122</v>
      </c>
      <c r="P120" s="71" t="s">
        <v>57</v>
      </c>
      <c r="Q120" s="72" t="s">
        <v>114</v>
      </c>
      <c r="R120" s="77" t="s">
        <v>389</v>
      </c>
      <c r="S120"/>
    </row>
    <row r="121" spans="2:19" ht="12.75">
      <c r="B121" s="69"/>
      <c r="C121" s="13">
        <v>116</v>
      </c>
      <c r="D121" s="14">
        <v>2</v>
      </c>
      <c r="E121" s="15">
        <f>IF(K121="","",COUNTIF(K$7:K121,K121))</f>
        <v>4</v>
      </c>
      <c r="F121" s="15">
        <f>IF(J121="","",COUNTIF(J$7:J121,J121))</f>
        <v>5</v>
      </c>
      <c r="G121" s="16">
        <f>IF(L121="","",COUNTIF(L$7:L121,L121))</f>
        <v>4</v>
      </c>
      <c r="H121" s="71"/>
      <c r="I121" s="71" t="s">
        <v>542</v>
      </c>
      <c r="J121" s="18" t="s">
        <v>147</v>
      </c>
      <c r="K121" s="16" t="s">
        <v>233</v>
      </c>
      <c r="L121" s="19" t="str">
        <f t="shared" si="1"/>
        <v>xSen Hwt Int</v>
      </c>
      <c r="M121" s="72" t="s">
        <v>303</v>
      </c>
      <c r="N121" s="18"/>
      <c r="O121" s="71">
        <v>2739773</v>
      </c>
      <c r="P121" s="71" t="s">
        <v>47</v>
      </c>
      <c r="Q121" s="72" t="s">
        <v>176</v>
      </c>
      <c r="R121" s="77" t="s">
        <v>389</v>
      </c>
      <c r="S121"/>
    </row>
    <row r="122" spans="2:19" ht="12.75">
      <c r="B122" s="69"/>
      <c r="C122" s="13">
        <v>117</v>
      </c>
      <c r="D122" s="14">
        <v>2</v>
      </c>
      <c r="E122" s="15">
        <f>IF(K122="","",COUNTIF(K$7:K122,K122))</f>
        <v>21</v>
      </c>
      <c r="F122" s="15">
        <f>IF(J122="","",COUNTIF(J$7:J122,J122))</f>
        <v>10</v>
      </c>
      <c r="G122" s="16">
        <f>IF(L122="","",COUNTIF(L$7:L122,L122))</f>
        <v>7</v>
      </c>
      <c r="H122" s="71"/>
      <c r="I122" s="71">
        <v>842</v>
      </c>
      <c r="J122" s="18" t="s">
        <v>58</v>
      </c>
      <c r="K122" s="16" t="s">
        <v>210</v>
      </c>
      <c r="L122" s="19" t="str">
        <f t="shared" si="1"/>
        <v>xHWT Exp</v>
      </c>
      <c r="M122" s="72" t="s">
        <v>543</v>
      </c>
      <c r="N122" s="18" t="s">
        <v>874</v>
      </c>
      <c r="O122" s="71">
        <v>855688</v>
      </c>
      <c r="P122" s="71" t="s">
        <v>47</v>
      </c>
      <c r="Q122" s="72" t="s">
        <v>156</v>
      </c>
      <c r="R122" s="77" t="s">
        <v>389</v>
      </c>
      <c r="S122"/>
    </row>
    <row r="123" spans="2:19" ht="12.75">
      <c r="B123" s="69"/>
      <c r="C123" s="13">
        <v>118</v>
      </c>
      <c r="D123" s="14">
        <v>2</v>
      </c>
      <c r="E123" s="15">
        <f>IF(K123="","",COUNTIF(K$7:K123,K123))</f>
        <v>14</v>
      </c>
      <c r="F123" s="15">
        <f>IF(J123="","",COUNTIF(J$7:J123,J123))</f>
        <v>14</v>
      </c>
      <c r="G123" s="16">
        <f>IF(L123="","",COUNTIF(L$7:L123,L123))</f>
        <v>8</v>
      </c>
      <c r="H123" s="71"/>
      <c r="I123" s="71" t="s">
        <v>544</v>
      </c>
      <c r="J123" s="18" t="s">
        <v>140</v>
      </c>
      <c r="K123" s="16" t="s">
        <v>351</v>
      </c>
      <c r="L123" s="19" t="str">
        <f t="shared" si="1"/>
        <v>xLWT I Int</v>
      </c>
      <c r="M123" s="72" t="s">
        <v>545</v>
      </c>
      <c r="N123" s="18" t="s">
        <v>894</v>
      </c>
      <c r="O123" s="71">
        <v>335749</v>
      </c>
      <c r="P123" s="71" t="s">
        <v>47</v>
      </c>
      <c r="Q123" s="72" t="s">
        <v>170</v>
      </c>
      <c r="R123" s="77" t="s">
        <v>389</v>
      </c>
      <c r="S123"/>
    </row>
    <row r="124" spans="2:19" ht="12.75">
      <c r="B124" s="69"/>
      <c r="C124" s="13">
        <v>119</v>
      </c>
      <c r="D124" s="14">
        <v>2</v>
      </c>
      <c r="E124" s="15">
        <f>IF(K124="","",COUNTIF(K$7:K124,K124))</f>
        <v>3</v>
      </c>
      <c r="F124" s="15">
        <f>IF(J124="","",COUNTIF(J$7:J124,J124))</f>
        <v>4</v>
      </c>
      <c r="G124" s="16">
        <f>IF(L124="","",COUNTIF(L$7:L124,L124))</f>
      </c>
      <c r="H124" s="71" t="s">
        <v>546</v>
      </c>
      <c r="I124" s="71"/>
      <c r="J124" s="18" t="s">
        <v>144</v>
      </c>
      <c r="K124" s="16" t="s">
        <v>239</v>
      </c>
      <c r="L124" s="19">
        <f t="shared" si="1"/>
      </c>
      <c r="M124" s="72" t="s">
        <v>547</v>
      </c>
      <c r="N124" s="18"/>
      <c r="O124" s="71">
        <v>912106</v>
      </c>
      <c r="P124" s="71" t="s">
        <v>49</v>
      </c>
      <c r="Q124" s="72" t="s">
        <v>171</v>
      </c>
      <c r="R124" s="77" t="s">
        <v>389</v>
      </c>
      <c r="S124"/>
    </row>
    <row r="125" spans="2:19" ht="12.75">
      <c r="B125" s="69"/>
      <c r="C125" s="13">
        <v>120</v>
      </c>
      <c r="D125" s="14">
        <v>2</v>
      </c>
      <c r="E125" s="15">
        <f>IF(K125="","",COUNTIF(K$7:K125,K125))</f>
        <v>15</v>
      </c>
      <c r="F125" s="15">
        <f>IF(J125="","",COUNTIF(J$7:J125,J125))</f>
        <v>15</v>
      </c>
      <c r="G125" s="16">
        <f>IF(L125="","",COUNTIF(L$7:L125,L125))</f>
        <v>9</v>
      </c>
      <c r="H125" s="71"/>
      <c r="I125" s="71" t="s">
        <v>224</v>
      </c>
      <c r="J125" s="18" t="s">
        <v>140</v>
      </c>
      <c r="K125" s="16" t="s">
        <v>351</v>
      </c>
      <c r="L125" s="19" t="str">
        <f t="shared" si="1"/>
        <v>xLWT I Int</v>
      </c>
      <c r="M125" s="72" t="s">
        <v>26</v>
      </c>
      <c r="N125" s="18" t="s">
        <v>897</v>
      </c>
      <c r="O125" s="71">
        <v>2016807</v>
      </c>
      <c r="P125" s="71" t="s">
        <v>51</v>
      </c>
      <c r="Q125" s="72" t="s">
        <v>48</v>
      </c>
      <c r="R125" s="77" t="s">
        <v>389</v>
      </c>
      <c r="S125"/>
    </row>
    <row r="126" spans="2:19" ht="12.75">
      <c r="B126" s="69"/>
      <c r="C126" s="13">
        <v>121</v>
      </c>
      <c r="D126" s="14">
        <v>2</v>
      </c>
      <c r="E126" s="15">
        <f>IF(K126="","",COUNTIF(K$7:K126,K126))</f>
        <v>16</v>
      </c>
      <c r="F126" s="15">
        <f>IF(J126="","",COUNTIF(J$7:J126,J126))</f>
        <v>16</v>
      </c>
      <c r="G126" s="16">
        <f>IF(L126="","",COUNTIF(L$7:L126,L126))</f>
        <v>10</v>
      </c>
      <c r="H126" s="71"/>
      <c r="I126" s="71" t="s">
        <v>548</v>
      </c>
      <c r="J126" s="18" t="s">
        <v>140</v>
      </c>
      <c r="K126" s="16" t="s">
        <v>351</v>
      </c>
      <c r="L126" s="19" t="str">
        <f t="shared" si="1"/>
        <v>xLWT I Int</v>
      </c>
      <c r="M126" s="72" t="s">
        <v>549</v>
      </c>
      <c r="N126" s="18"/>
      <c r="O126" s="71">
        <v>909427</v>
      </c>
      <c r="P126" s="71" t="s">
        <v>47</v>
      </c>
      <c r="Q126" s="72" t="s">
        <v>137</v>
      </c>
      <c r="R126" s="77" t="s">
        <v>389</v>
      </c>
      <c r="S126"/>
    </row>
    <row r="127" spans="2:19" ht="12.75">
      <c r="B127" s="69" t="s">
        <v>992</v>
      </c>
      <c r="C127" s="13">
        <v>122</v>
      </c>
      <c r="D127" s="14">
        <v>2</v>
      </c>
      <c r="E127" s="15">
        <f>IF(K127="","",COUNTIF(K$7:K127,K127))</f>
        <v>1</v>
      </c>
      <c r="F127" s="15">
        <f>IF(J127="","",COUNTIF(J$7:J127,J127))</f>
        <v>1</v>
      </c>
      <c r="G127" s="16">
        <f>IF(L127="","",COUNTIF(L$7:L127,L127))</f>
        <v>1</v>
      </c>
      <c r="H127" s="71"/>
      <c r="I127" s="71">
        <v>602</v>
      </c>
      <c r="J127" s="18" t="s">
        <v>157</v>
      </c>
      <c r="K127" s="16" t="s">
        <v>212</v>
      </c>
      <c r="L127" s="19" t="str">
        <f t="shared" si="1"/>
        <v>xHWT Nov</v>
      </c>
      <c r="M127" s="72" t="s">
        <v>550</v>
      </c>
      <c r="N127" s="18"/>
      <c r="O127" s="71">
        <v>2159756</v>
      </c>
      <c r="P127" s="71" t="s">
        <v>47</v>
      </c>
      <c r="Q127" s="72" t="s">
        <v>102</v>
      </c>
      <c r="R127" s="77" t="s">
        <v>389</v>
      </c>
      <c r="S127"/>
    </row>
    <row r="128" spans="2:19" ht="12.75">
      <c r="B128" s="69"/>
      <c r="C128" s="13">
        <v>123</v>
      </c>
      <c r="D128" s="14">
        <v>2</v>
      </c>
      <c r="E128" s="15">
        <f>IF(K128="","",COUNTIF(K$7:K128,K128))</f>
        <v>5</v>
      </c>
      <c r="F128" s="15">
        <f>IF(J128="","",COUNTIF(J$7:J128,J128))</f>
        <v>6</v>
      </c>
      <c r="G128" s="16">
        <f>IF(L128="","",COUNTIF(L$7:L128,L128))</f>
        <v>5</v>
      </c>
      <c r="H128" s="71"/>
      <c r="I128" s="71" t="s">
        <v>551</v>
      </c>
      <c r="J128" s="18" t="s">
        <v>147</v>
      </c>
      <c r="K128" s="16" t="s">
        <v>233</v>
      </c>
      <c r="L128" s="19" t="str">
        <f t="shared" si="1"/>
        <v>xSen Hwt Int</v>
      </c>
      <c r="M128" s="72" t="s">
        <v>552</v>
      </c>
      <c r="N128" s="18"/>
      <c r="O128" s="71">
        <v>963206</v>
      </c>
      <c r="P128" s="71" t="s">
        <v>47</v>
      </c>
      <c r="Q128" s="72" t="s">
        <v>553</v>
      </c>
      <c r="R128" s="77" t="s">
        <v>389</v>
      </c>
      <c r="S128"/>
    </row>
    <row r="129" spans="2:19" ht="12.75">
      <c r="B129" s="69"/>
      <c r="C129" s="13">
        <v>124</v>
      </c>
      <c r="D129" s="14">
        <v>2</v>
      </c>
      <c r="E129" s="15">
        <f>IF(K129="","",COUNTIF(K$7:K129,K129))</f>
        <v>4</v>
      </c>
      <c r="F129" s="15">
        <f>IF(J129="","",COUNTIF(J$7:J129,J129))</f>
        <v>5</v>
      </c>
      <c r="G129" s="16">
        <f>IF(L129="","",COUNTIF(L$7:L129,L129))</f>
        <v>3</v>
      </c>
      <c r="H129" s="71"/>
      <c r="I129" s="71" t="s">
        <v>554</v>
      </c>
      <c r="J129" s="18" t="s">
        <v>144</v>
      </c>
      <c r="K129" s="16" t="s">
        <v>239</v>
      </c>
      <c r="L129" s="19" t="str">
        <f t="shared" si="1"/>
        <v>xVet Hwt Int</v>
      </c>
      <c r="M129" s="72" t="s">
        <v>311</v>
      </c>
      <c r="N129" s="18" t="s">
        <v>887</v>
      </c>
      <c r="O129" s="71">
        <v>2070429</v>
      </c>
      <c r="P129" s="71" t="s">
        <v>47</v>
      </c>
      <c r="Q129" s="72" t="s">
        <v>178</v>
      </c>
      <c r="R129" s="77" t="s">
        <v>389</v>
      </c>
      <c r="S129"/>
    </row>
    <row r="130" spans="2:19" ht="12.75">
      <c r="B130" s="69" t="s">
        <v>992</v>
      </c>
      <c r="C130" s="13">
        <v>125</v>
      </c>
      <c r="D130" s="14">
        <v>2</v>
      </c>
      <c r="E130" s="15">
        <f>IF(K130="","",COUNTIF(K$7:K130,K130))</f>
        <v>1</v>
      </c>
      <c r="F130" s="15">
        <f>IF(J130="","",COUNTIF(J$7:J130,J130))</f>
        <v>1</v>
      </c>
      <c r="G130" s="16">
        <f>IF(L130="","",COUNTIF(L$7:L130,L130))</f>
      </c>
      <c r="H130" s="71" t="s">
        <v>555</v>
      </c>
      <c r="I130" s="71"/>
      <c r="J130" s="18" t="s">
        <v>131</v>
      </c>
      <c r="K130" s="16" t="s">
        <v>241</v>
      </c>
      <c r="L130" s="19">
        <f t="shared" si="1"/>
      </c>
      <c r="M130" s="72" t="s">
        <v>556</v>
      </c>
      <c r="N130" s="18"/>
      <c r="O130" s="71">
        <v>879608</v>
      </c>
      <c r="P130" s="71" t="s">
        <v>397</v>
      </c>
      <c r="Q130" s="72" t="s">
        <v>71</v>
      </c>
      <c r="R130" s="77" t="s">
        <v>398</v>
      </c>
      <c r="S130"/>
    </row>
    <row r="131" spans="2:19" ht="12.75">
      <c r="B131" s="69"/>
      <c r="C131" s="13">
        <v>126</v>
      </c>
      <c r="D131" s="14">
        <v>2</v>
      </c>
      <c r="E131" s="15">
        <f>IF(K131="","",COUNTIF(K$7:K131,K131))</f>
        <v>2</v>
      </c>
      <c r="F131" s="15">
        <f>IF(J131="","",COUNTIF(J$7:J131,J131))</f>
        <v>2</v>
      </c>
      <c r="G131" s="16">
        <f>IF(L131="","",COUNTIF(L$7:L131,L131))</f>
      </c>
      <c r="H131" s="71" t="s">
        <v>557</v>
      </c>
      <c r="I131" s="71"/>
      <c r="J131" s="18" t="s">
        <v>151</v>
      </c>
      <c r="K131" s="16" t="s">
        <v>236</v>
      </c>
      <c r="L131" s="19">
        <f t="shared" si="1"/>
      </c>
      <c r="M131" s="72" t="s">
        <v>374</v>
      </c>
      <c r="N131" s="18" t="s">
        <v>902</v>
      </c>
      <c r="O131" s="71">
        <v>566467</v>
      </c>
      <c r="P131" s="71" t="s">
        <v>49</v>
      </c>
      <c r="Q131" s="72" t="s">
        <v>153</v>
      </c>
      <c r="R131" s="77" t="s">
        <v>389</v>
      </c>
      <c r="S131"/>
    </row>
    <row r="132" spans="2:19" ht="12.75">
      <c r="B132" s="69"/>
      <c r="C132" s="13">
        <v>127</v>
      </c>
      <c r="D132" s="14">
        <v>2</v>
      </c>
      <c r="E132" s="15">
        <f>IF(K132="","",COUNTIF(K$7:K132,K132))</f>
        <v>8</v>
      </c>
      <c r="F132" s="15">
        <f>IF(J132="","",COUNTIF(J$7:J132,J132))</f>
        <v>14</v>
      </c>
      <c r="G132" s="16">
        <f>IF(L132="","",COUNTIF(L$7:L132,L132))</f>
        <v>7</v>
      </c>
      <c r="H132" s="71" t="s">
        <v>558</v>
      </c>
      <c r="I132" s="71" t="s">
        <v>893</v>
      </c>
      <c r="J132" s="18" t="s">
        <v>119</v>
      </c>
      <c r="K132" s="16" t="s">
        <v>866</v>
      </c>
      <c r="L132" s="19" t="str">
        <f t="shared" si="1"/>
        <v>xMag Lwt Exp</v>
      </c>
      <c r="M132" s="72" t="s">
        <v>559</v>
      </c>
      <c r="N132" s="18" t="s">
        <v>892</v>
      </c>
      <c r="O132" s="71">
        <v>463390</v>
      </c>
      <c r="P132" s="71" t="s">
        <v>47</v>
      </c>
      <c r="Q132" s="72" t="s">
        <v>74</v>
      </c>
      <c r="R132" s="77" t="s">
        <v>389</v>
      </c>
      <c r="S132"/>
    </row>
    <row r="133" spans="2:19" ht="12.75">
      <c r="B133" s="69"/>
      <c r="C133" s="13">
        <v>128</v>
      </c>
      <c r="D133" s="14">
        <v>2</v>
      </c>
      <c r="E133" s="15">
        <f>IF(K133="","",COUNTIF(K$7:K133,K133))</f>
        <v>6</v>
      </c>
      <c r="F133" s="15">
        <f>IF(J133="","",COUNTIF(J$7:J133,J133))</f>
        <v>7</v>
      </c>
      <c r="G133" s="16">
        <f>IF(L133="","",COUNTIF(L$7:L133,L133))</f>
        <v>6</v>
      </c>
      <c r="H133" s="71"/>
      <c r="I133" s="71" t="s">
        <v>560</v>
      </c>
      <c r="J133" s="18" t="s">
        <v>147</v>
      </c>
      <c r="K133" s="16" t="s">
        <v>233</v>
      </c>
      <c r="L133" s="19" t="str">
        <f t="shared" si="1"/>
        <v>xSen Hwt Int</v>
      </c>
      <c r="M133" s="72" t="s">
        <v>321</v>
      </c>
      <c r="N133" s="18" t="s">
        <v>890</v>
      </c>
      <c r="O133" s="71">
        <v>1071031</v>
      </c>
      <c r="P133" s="71" t="s">
        <v>47</v>
      </c>
      <c r="Q133" s="72" t="s">
        <v>87</v>
      </c>
      <c r="R133" s="77" t="s">
        <v>389</v>
      </c>
      <c r="S133"/>
    </row>
    <row r="134" spans="2:19" ht="12.75">
      <c r="B134" s="69"/>
      <c r="C134" s="13">
        <v>129</v>
      </c>
      <c r="D134" s="14">
        <v>2</v>
      </c>
      <c r="E134" s="15">
        <f>IF(K134="","",COUNTIF(K$7:K134,K134))</f>
        <v>4</v>
      </c>
      <c r="F134" s="15">
        <f>IF(J134="","",COUNTIF(J$7:J134,J134))</f>
        <v>4</v>
      </c>
      <c r="G134" s="16">
        <f>IF(L134="","",COUNTIF(L$7:L134,L134))</f>
      </c>
      <c r="H134" s="71" t="s">
        <v>561</v>
      </c>
      <c r="I134" s="71"/>
      <c r="J134" s="18" t="s">
        <v>143</v>
      </c>
      <c r="K134" s="16" t="s">
        <v>215</v>
      </c>
      <c r="L134" s="19">
        <f t="shared" si="1"/>
      </c>
      <c r="M134" s="72" t="s">
        <v>562</v>
      </c>
      <c r="N134" s="18"/>
      <c r="O134" s="71">
        <v>2880627</v>
      </c>
      <c r="P134" s="71" t="s">
        <v>397</v>
      </c>
      <c r="Q134" s="72" t="s">
        <v>77</v>
      </c>
      <c r="R134" s="77" t="s">
        <v>393</v>
      </c>
      <c r="S134"/>
    </row>
    <row r="135" spans="2:19" ht="12.75">
      <c r="B135" s="69" t="s">
        <v>992</v>
      </c>
      <c r="C135" s="13">
        <v>130</v>
      </c>
      <c r="D135" s="14">
        <v>2</v>
      </c>
      <c r="E135" s="15">
        <f>IF(K135="","",COUNTIF(K$7:K135,K135))</f>
        <v>2</v>
      </c>
      <c r="F135" s="15">
        <f>IF(J135="","",COUNTIF(J$7:J135,J135))</f>
        <v>2</v>
      </c>
      <c r="G135" s="16">
        <f>IF(L135="","",COUNTIF(L$7:L135,L135))</f>
      </c>
      <c r="H135" s="71" t="s">
        <v>563</v>
      </c>
      <c r="I135" s="71"/>
      <c r="J135" s="18" t="s">
        <v>157</v>
      </c>
      <c r="K135" s="16" t="s">
        <v>212</v>
      </c>
      <c r="L135" s="19">
        <f t="shared" si="1"/>
      </c>
      <c r="M135" s="72" t="s">
        <v>564</v>
      </c>
      <c r="N135" s="18" t="s">
        <v>903</v>
      </c>
      <c r="O135" s="71">
        <v>483211</v>
      </c>
      <c r="P135" s="71" t="s">
        <v>49</v>
      </c>
      <c r="Q135" s="72" t="s">
        <v>565</v>
      </c>
      <c r="R135" s="77" t="s">
        <v>389</v>
      </c>
      <c r="S135"/>
    </row>
    <row r="136" spans="2:19" ht="12.75">
      <c r="B136" s="69"/>
      <c r="C136" s="13">
        <v>131</v>
      </c>
      <c r="D136" s="14">
        <v>2</v>
      </c>
      <c r="E136" s="15">
        <f>IF(K136="","",COUNTIF(K$7:K136,K136))</f>
        <v>2</v>
      </c>
      <c r="F136" s="15">
        <f>IF(J136="","",COUNTIF(J$7:J136,J136))</f>
        <v>8</v>
      </c>
      <c r="G136" s="16">
        <f>IF(L136="","",COUNTIF(L$7:L136,L136))</f>
        <v>2</v>
      </c>
      <c r="H136" s="71"/>
      <c r="I136" s="71" t="s">
        <v>566</v>
      </c>
      <c r="J136" s="18" t="s">
        <v>147</v>
      </c>
      <c r="K136" s="16" t="s">
        <v>868</v>
      </c>
      <c r="L136" s="19" t="str">
        <f aca="true" t="shared" si="2" ref="L136:L199">IF(I136="","","x"&amp;K136)</f>
        <v>xSen Lwt Int</v>
      </c>
      <c r="M136" s="72" t="s">
        <v>302</v>
      </c>
      <c r="N136" s="18" t="s">
        <v>887</v>
      </c>
      <c r="O136" s="71">
        <v>1033951</v>
      </c>
      <c r="P136" s="71" t="s">
        <v>57</v>
      </c>
      <c r="Q136" s="72" t="s">
        <v>149</v>
      </c>
      <c r="R136" s="77" t="s">
        <v>389</v>
      </c>
      <c r="S136"/>
    </row>
    <row r="137" spans="2:19" ht="12.75">
      <c r="B137" s="69"/>
      <c r="C137" s="13">
        <v>132</v>
      </c>
      <c r="D137" s="14">
        <v>2</v>
      </c>
      <c r="E137" s="15">
        <f>IF(K137="","",COUNTIF(K$7:K137,K137))</f>
        <v>9</v>
      </c>
      <c r="F137" s="15">
        <f>IF(J137="","",COUNTIF(J$7:J137,J137))</f>
        <v>15</v>
      </c>
      <c r="G137" s="16">
        <f>IF(L137="","",COUNTIF(L$7:L137,L137))</f>
        <v>6</v>
      </c>
      <c r="H137" s="71"/>
      <c r="I137" s="71" t="s">
        <v>567</v>
      </c>
      <c r="J137" s="18" t="s">
        <v>106</v>
      </c>
      <c r="K137" s="16" t="s">
        <v>232</v>
      </c>
      <c r="L137" s="19" t="str">
        <f t="shared" si="2"/>
        <v>xSen Hwt Exp</v>
      </c>
      <c r="M137" s="72" t="s">
        <v>568</v>
      </c>
      <c r="N137" s="18"/>
      <c r="O137" s="71">
        <v>551020</v>
      </c>
      <c r="P137" s="71" t="s">
        <v>47</v>
      </c>
      <c r="Q137" s="72" t="s">
        <v>188</v>
      </c>
      <c r="R137" s="77" t="s">
        <v>389</v>
      </c>
      <c r="S137"/>
    </row>
    <row r="138" spans="2:19" ht="12.75">
      <c r="B138" s="69"/>
      <c r="C138" s="13">
        <v>133</v>
      </c>
      <c r="D138" s="14">
        <v>2</v>
      </c>
      <c r="E138" s="15">
        <f>IF(K138="","",COUNTIF(K$7:K138,K138))</f>
        <v>17</v>
      </c>
      <c r="F138" s="15">
        <f>IF(J138="","",COUNTIF(J$7:J138,J138))</f>
        <v>17</v>
      </c>
      <c r="G138" s="16">
        <f>IF(L138="","",COUNTIF(L$7:L138,L138))</f>
        <v>11</v>
      </c>
      <c r="H138" s="71" t="s">
        <v>569</v>
      </c>
      <c r="I138" s="71" t="s">
        <v>934</v>
      </c>
      <c r="J138" s="18" t="s">
        <v>140</v>
      </c>
      <c r="K138" s="16" t="s">
        <v>351</v>
      </c>
      <c r="L138" s="19" t="str">
        <f t="shared" si="2"/>
        <v>xLWT I Int</v>
      </c>
      <c r="M138" s="72" t="s">
        <v>570</v>
      </c>
      <c r="N138" s="18" t="s">
        <v>372</v>
      </c>
      <c r="O138" s="71">
        <v>633132</v>
      </c>
      <c r="P138" s="71" t="s">
        <v>51</v>
      </c>
      <c r="Q138" s="72" t="s">
        <v>134</v>
      </c>
      <c r="R138" s="77" t="s">
        <v>389</v>
      </c>
      <c r="S138"/>
    </row>
    <row r="139" spans="2:19" ht="12.75">
      <c r="B139" s="69"/>
      <c r="C139" s="13">
        <v>134</v>
      </c>
      <c r="D139" s="14">
        <v>2</v>
      </c>
      <c r="E139" s="15">
        <f>IF(K139="","",COUNTIF(K$7:K139,K139))</f>
        <v>7</v>
      </c>
      <c r="F139" s="15">
        <f>IF(J139="","",COUNTIF(J$7:J139,J139))</f>
        <v>9</v>
      </c>
      <c r="G139" s="16">
        <f>IF(L139="","",COUNTIF(L$7:L139,L139))</f>
      </c>
      <c r="H139" s="71" t="s">
        <v>571</v>
      </c>
      <c r="I139" s="71"/>
      <c r="J139" s="18" t="s">
        <v>147</v>
      </c>
      <c r="K139" s="16" t="s">
        <v>233</v>
      </c>
      <c r="L139" s="19">
        <f t="shared" si="2"/>
      </c>
      <c r="M139" s="72" t="s">
        <v>572</v>
      </c>
      <c r="N139" s="18" t="s">
        <v>877</v>
      </c>
      <c r="O139" s="71">
        <v>391358</v>
      </c>
      <c r="P139" s="71" t="s">
        <v>47</v>
      </c>
      <c r="Q139" s="72" t="s">
        <v>136</v>
      </c>
      <c r="R139" s="77" t="s">
        <v>389</v>
      </c>
      <c r="S139"/>
    </row>
    <row r="140" spans="2:19" ht="12.75">
      <c r="B140" s="69"/>
      <c r="C140" s="13">
        <v>135</v>
      </c>
      <c r="D140" s="14">
        <v>2</v>
      </c>
      <c r="E140" s="15">
        <f>IF(K140="","",COUNTIF(K$7:K140,K140))</f>
        <v>8</v>
      </c>
      <c r="F140" s="15">
        <f>IF(J140="","",COUNTIF(J$7:J140,J140))</f>
        <v>10</v>
      </c>
      <c r="G140" s="16">
        <f>IF(L140="","",COUNTIF(L$7:L140,L140))</f>
        <v>7</v>
      </c>
      <c r="H140" s="71"/>
      <c r="I140" s="71" t="s">
        <v>573</v>
      </c>
      <c r="J140" s="18" t="s">
        <v>147</v>
      </c>
      <c r="K140" s="16" t="s">
        <v>233</v>
      </c>
      <c r="L140" s="19" t="str">
        <f t="shared" si="2"/>
        <v>xSen Hwt Int</v>
      </c>
      <c r="M140" s="72" t="s">
        <v>574</v>
      </c>
      <c r="N140" s="18"/>
      <c r="O140" s="71">
        <v>2910517</v>
      </c>
      <c r="P140" s="71" t="s">
        <v>47</v>
      </c>
      <c r="Q140" s="72" t="s">
        <v>108</v>
      </c>
      <c r="R140" s="77" t="s">
        <v>389</v>
      </c>
      <c r="S140"/>
    </row>
    <row r="141" spans="2:19" ht="12.75">
      <c r="B141" s="69" t="s">
        <v>992</v>
      </c>
      <c r="C141" s="13">
        <v>136</v>
      </c>
      <c r="D141" s="14">
        <v>2</v>
      </c>
      <c r="E141" s="15">
        <f>IF(K141="","",COUNTIF(K$7:K141,K141))</f>
        <v>1</v>
      </c>
      <c r="F141" s="15">
        <f>IF(J141="","",COUNTIF(J$7:J141,J141))</f>
        <v>1</v>
      </c>
      <c r="G141" s="16">
        <f>IF(L141="","",COUNTIF(L$7:L141,L141))</f>
        <v>1</v>
      </c>
      <c r="H141" s="71"/>
      <c r="I141" s="71" t="s">
        <v>575</v>
      </c>
      <c r="J141" s="18" t="s">
        <v>167</v>
      </c>
      <c r="K141" s="16" t="s">
        <v>240</v>
      </c>
      <c r="L141" s="19" t="str">
        <f t="shared" si="2"/>
        <v>xVet Hwt Nov</v>
      </c>
      <c r="M141" s="72" t="s">
        <v>576</v>
      </c>
      <c r="N141" s="18"/>
      <c r="O141" s="71">
        <v>2111956</v>
      </c>
      <c r="P141" s="71" t="s">
        <v>47</v>
      </c>
      <c r="Q141" s="72" t="s">
        <v>141</v>
      </c>
      <c r="R141" s="77" t="s">
        <v>389</v>
      </c>
      <c r="S141"/>
    </row>
    <row r="142" spans="2:19" ht="12.75">
      <c r="B142" s="69"/>
      <c r="C142" s="13">
        <v>137</v>
      </c>
      <c r="D142" s="14">
        <v>2</v>
      </c>
      <c r="E142" s="15">
        <f>IF(K142="","",COUNTIF(K$7:K142,K142))</f>
        <v>9</v>
      </c>
      <c r="F142" s="15">
        <f>IF(J142="","",COUNTIF(J$7:J142,J142))</f>
        <v>11</v>
      </c>
      <c r="G142" s="16">
        <f>IF(L142="","",COUNTIF(L$7:L142,L142))</f>
        <v>8</v>
      </c>
      <c r="H142" s="71"/>
      <c r="I142" s="71" t="s">
        <v>577</v>
      </c>
      <c r="J142" s="18" t="s">
        <v>147</v>
      </c>
      <c r="K142" s="16" t="s">
        <v>233</v>
      </c>
      <c r="L142" s="19" t="str">
        <f t="shared" si="2"/>
        <v>xSen Hwt Int</v>
      </c>
      <c r="M142" s="72" t="s">
        <v>920</v>
      </c>
      <c r="N142" s="18"/>
      <c r="O142" s="71">
        <v>897484</v>
      </c>
      <c r="P142" s="71" t="s">
        <v>49</v>
      </c>
      <c r="Q142" s="72" t="s">
        <v>62</v>
      </c>
      <c r="R142" s="77" t="s">
        <v>389</v>
      </c>
      <c r="S142"/>
    </row>
    <row r="143" spans="2:19" ht="12.75">
      <c r="B143" s="69"/>
      <c r="C143" s="13">
        <v>138</v>
      </c>
      <c r="D143" s="14">
        <v>2</v>
      </c>
      <c r="E143" s="15">
        <f>IF(K143="","",COUNTIF(K$7:K143,K143))</f>
        <v>2</v>
      </c>
      <c r="F143" s="15">
        <f>IF(J143="","",COUNTIF(J$7:J143,J143))</f>
        <v>6</v>
      </c>
      <c r="G143" s="16">
        <f>IF(L143="","",COUNTIF(L$7:L143,L143))</f>
        <v>2</v>
      </c>
      <c r="H143" s="71"/>
      <c r="I143" s="71" t="s">
        <v>578</v>
      </c>
      <c r="J143" s="18" t="s">
        <v>144</v>
      </c>
      <c r="K143" s="16" t="s">
        <v>870</v>
      </c>
      <c r="L143" s="19" t="str">
        <f t="shared" si="2"/>
        <v>xVet Lwt Int</v>
      </c>
      <c r="M143" s="72" t="s">
        <v>304</v>
      </c>
      <c r="N143" s="18" t="s">
        <v>878</v>
      </c>
      <c r="O143" s="71">
        <v>268212</v>
      </c>
      <c r="P143" s="71" t="s">
        <v>57</v>
      </c>
      <c r="Q143" s="72" t="s">
        <v>146</v>
      </c>
      <c r="R143" s="77" t="s">
        <v>389</v>
      </c>
      <c r="S143"/>
    </row>
    <row r="144" spans="2:19" ht="12.75">
      <c r="B144" s="69"/>
      <c r="C144" s="13">
        <v>139</v>
      </c>
      <c r="D144" s="14">
        <v>2</v>
      </c>
      <c r="E144" s="15">
        <f>IF(K144="","",COUNTIF(K$7:K144,K144))</f>
        <v>4</v>
      </c>
      <c r="F144" s="15">
        <f>IF(J144="","",COUNTIF(J$7:J144,J144))</f>
        <v>4</v>
      </c>
      <c r="G144" s="16">
        <f>IF(L144="","",COUNTIF(L$7:L144,L144))</f>
        <v>4</v>
      </c>
      <c r="H144" s="71"/>
      <c r="I144" s="71">
        <v>7294</v>
      </c>
      <c r="J144" s="18" t="s">
        <v>163</v>
      </c>
      <c r="K144" s="16" t="s">
        <v>352</v>
      </c>
      <c r="L144" s="19" t="str">
        <f t="shared" si="2"/>
        <v>xLWT I Nov</v>
      </c>
      <c r="M144" s="72" t="s">
        <v>579</v>
      </c>
      <c r="N144" s="18"/>
      <c r="O144" s="71">
        <v>2802340</v>
      </c>
      <c r="P144" s="71" t="s">
        <v>57</v>
      </c>
      <c r="Q144" s="72" t="s">
        <v>104</v>
      </c>
      <c r="R144" s="77" t="s">
        <v>389</v>
      </c>
      <c r="S144"/>
    </row>
    <row r="145" spans="2:19" ht="12.75">
      <c r="B145" s="69"/>
      <c r="C145" s="13">
        <v>140</v>
      </c>
      <c r="D145" s="14">
        <v>2</v>
      </c>
      <c r="E145" s="15">
        <f>IF(K145="","",COUNTIF(K$7:K145,K145))</f>
        <v>5</v>
      </c>
      <c r="F145" s="15">
        <f>IF(J145="","",COUNTIF(J$7:J145,J145))</f>
        <v>7</v>
      </c>
      <c r="G145" s="16">
        <f>IF(L145="","",COUNTIF(L$7:L145,L145))</f>
        <v>4</v>
      </c>
      <c r="H145" s="71"/>
      <c r="I145" s="71" t="s">
        <v>580</v>
      </c>
      <c r="J145" s="18" t="s">
        <v>144</v>
      </c>
      <c r="K145" s="16" t="s">
        <v>239</v>
      </c>
      <c r="L145" s="19" t="str">
        <f t="shared" si="2"/>
        <v>xVet Hwt Int</v>
      </c>
      <c r="M145" s="72" t="s">
        <v>581</v>
      </c>
      <c r="N145" s="18"/>
      <c r="O145" s="71">
        <v>894932</v>
      </c>
      <c r="P145" s="71" t="s">
        <v>47</v>
      </c>
      <c r="Q145" s="72" t="s">
        <v>142</v>
      </c>
      <c r="R145" s="77" t="s">
        <v>389</v>
      </c>
      <c r="S145"/>
    </row>
    <row r="146" spans="2:19" ht="12.75">
      <c r="B146" s="69"/>
      <c r="C146" s="13">
        <v>141</v>
      </c>
      <c r="D146" s="14">
        <v>2</v>
      </c>
      <c r="E146" s="15">
        <f>IF(K146="","",COUNTIF(K$7:K146,K146))</f>
        <v>10</v>
      </c>
      <c r="F146" s="15">
        <f>IF(J146="","",COUNTIF(J$7:J146,J146))</f>
        <v>12</v>
      </c>
      <c r="G146" s="16">
        <f>IF(L146="","",COUNTIF(L$7:L146,L146))</f>
        <v>9</v>
      </c>
      <c r="H146" s="71"/>
      <c r="I146" s="71" t="s">
        <v>582</v>
      </c>
      <c r="J146" s="18" t="s">
        <v>147</v>
      </c>
      <c r="K146" s="16" t="s">
        <v>233</v>
      </c>
      <c r="L146" s="19" t="str">
        <f t="shared" si="2"/>
        <v>xSen Hwt Int</v>
      </c>
      <c r="M146" s="72" t="s">
        <v>583</v>
      </c>
      <c r="N146" s="18"/>
      <c r="O146" s="71">
        <v>810203</v>
      </c>
      <c r="P146" s="71" t="s">
        <v>47</v>
      </c>
      <c r="Q146" s="72" t="s">
        <v>584</v>
      </c>
      <c r="R146" s="77" t="s">
        <v>389</v>
      </c>
      <c r="S146"/>
    </row>
    <row r="147" spans="2:19" ht="12.75">
      <c r="B147" s="69"/>
      <c r="C147" s="13">
        <v>142</v>
      </c>
      <c r="D147" s="14">
        <v>2</v>
      </c>
      <c r="E147" s="15">
        <f>IF(K147="","",COUNTIF(K$7:K147,K147))</f>
        <v>2</v>
      </c>
      <c r="F147" s="15">
        <f>IF(J147="","",COUNTIF(J$7:J147,J147))</f>
        <v>2</v>
      </c>
      <c r="G147" s="16">
        <f>IF(L147="","",COUNTIF(L$7:L147,L147))</f>
        <v>2</v>
      </c>
      <c r="H147" s="71"/>
      <c r="I147" s="71" t="s">
        <v>585</v>
      </c>
      <c r="J147" s="18" t="s">
        <v>167</v>
      </c>
      <c r="K147" s="16" t="s">
        <v>240</v>
      </c>
      <c r="L147" s="19" t="str">
        <f t="shared" si="2"/>
        <v>xVet Hwt Nov</v>
      </c>
      <c r="M147" s="72" t="s">
        <v>305</v>
      </c>
      <c r="N147" s="18"/>
      <c r="O147" s="71">
        <v>909078</v>
      </c>
      <c r="P147" s="71" t="s">
        <v>47</v>
      </c>
      <c r="Q147" s="72" t="s">
        <v>97</v>
      </c>
      <c r="R147" s="77" t="s">
        <v>389</v>
      </c>
      <c r="S147"/>
    </row>
    <row r="148" spans="2:19" ht="12.75">
      <c r="B148" s="69"/>
      <c r="C148" s="13">
        <v>143</v>
      </c>
      <c r="D148" s="14">
        <v>2</v>
      </c>
      <c r="E148" s="15">
        <f>IF(K148="","",COUNTIF(K$7:K148,K148))</f>
        <v>6</v>
      </c>
      <c r="F148" s="15">
        <f>IF(J148="","",COUNTIF(J$7:J148,J148))</f>
        <v>8</v>
      </c>
      <c r="G148" s="16">
        <f>IF(L148="","",COUNTIF(L$7:L148,L148))</f>
        <v>5</v>
      </c>
      <c r="H148" s="71" t="s">
        <v>586</v>
      </c>
      <c r="I148" s="71">
        <v>7300</v>
      </c>
      <c r="J148" s="18" t="s">
        <v>144</v>
      </c>
      <c r="K148" s="16" t="s">
        <v>239</v>
      </c>
      <c r="L148" s="19" t="str">
        <f t="shared" si="2"/>
        <v>xVet Hwt Int</v>
      </c>
      <c r="M148" s="72" t="s">
        <v>587</v>
      </c>
      <c r="N148" s="18"/>
      <c r="O148" s="71">
        <v>1900129</v>
      </c>
      <c r="P148" s="71" t="s">
        <v>49</v>
      </c>
      <c r="Q148" s="72" t="s">
        <v>136</v>
      </c>
      <c r="R148" s="77" t="s">
        <v>389</v>
      </c>
      <c r="S148"/>
    </row>
    <row r="149" spans="2:19" ht="12.75">
      <c r="B149" s="69"/>
      <c r="C149" s="13">
        <v>144</v>
      </c>
      <c r="D149" s="14">
        <v>2</v>
      </c>
      <c r="E149" s="15">
        <f>IF(K149="","",COUNTIF(K$7:K149,K149))</f>
        <v>3</v>
      </c>
      <c r="F149" s="15">
        <f>IF(J149="","",COUNTIF(J$7:J149,J149))</f>
        <v>13</v>
      </c>
      <c r="G149" s="16">
        <f>IF(L149="","",COUNTIF(L$7:L149,L149))</f>
        <v>3</v>
      </c>
      <c r="H149" s="71"/>
      <c r="I149" s="71" t="s">
        <v>588</v>
      </c>
      <c r="J149" s="18" t="s">
        <v>147</v>
      </c>
      <c r="K149" s="16" t="s">
        <v>868</v>
      </c>
      <c r="L149" s="19" t="str">
        <f t="shared" si="2"/>
        <v>xSen Lwt Int</v>
      </c>
      <c r="M149" s="72" t="s">
        <v>916</v>
      </c>
      <c r="N149" s="18" t="s">
        <v>887</v>
      </c>
      <c r="O149" s="71">
        <v>506923</v>
      </c>
      <c r="P149" s="71" t="s">
        <v>57</v>
      </c>
      <c r="Q149" s="72" t="s">
        <v>99</v>
      </c>
      <c r="R149" s="77" t="s">
        <v>389</v>
      </c>
      <c r="S149"/>
    </row>
    <row r="150" spans="2:19" ht="12.75">
      <c r="B150" s="69"/>
      <c r="C150" s="13">
        <v>145</v>
      </c>
      <c r="D150" s="14">
        <v>2</v>
      </c>
      <c r="E150" s="15">
        <f>IF(K150="","",COUNTIF(K$7:K150,K150))</f>
        <v>3</v>
      </c>
      <c r="F150" s="15">
        <f>IF(J150="","",COUNTIF(J$7:J150,J150))</f>
        <v>3</v>
      </c>
      <c r="G150" s="16">
        <f>IF(L150="","",COUNTIF(L$7:L150,L150))</f>
      </c>
      <c r="H150" s="71" t="s">
        <v>589</v>
      </c>
      <c r="I150" s="71"/>
      <c r="J150" s="18" t="s">
        <v>157</v>
      </c>
      <c r="K150" s="16" t="s">
        <v>212</v>
      </c>
      <c r="L150" s="19">
        <f t="shared" si="2"/>
      </c>
      <c r="M150" s="72" t="s">
        <v>590</v>
      </c>
      <c r="N150" s="18" t="s">
        <v>886</v>
      </c>
      <c r="O150" s="71">
        <v>1900351</v>
      </c>
      <c r="P150" s="71" t="s">
        <v>49</v>
      </c>
      <c r="Q150" s="72" t="s">
        <v>591</v>
      </c>
      <c r="R150" s="77" t="s">
        <v>389</v>
      </c>
      <c r="S150"/>
    </row>
    <row r="151" spans="2:19" ht="12.75">
      <c r="B151" s="69"/>
      <c r="C151" s="13">
        <v>146</v>
      </c>
      <c r="D151" s="14">
        <v>2</v>
      </c>
      <c r="E151" s="15">
        <f>IF(K151="","",COUNTIF(K$7:K151,K151))</f>
        <v>7</v>
      </c>
      <c r="F151" s="15">
        <f>IF(J151="","",COUNTIF(J$7:J151,J151))</f>
        <v>9</v>
      </c>
      <c r="G151" s="16">
        <f>IF(L151="","",COUNTIF(L$7:L151,L151))</f>
        <v>6</v>
      </c>
      <c r="H151" s="71"/>
      <c r="I151" s="71">
        <v>7298</v>
      </c>
      <c r="J151" s="18" t="s">
        <v>144</v>
      </c>
      <c r="K151" s="16" t="s">
        <v>239</v>
      </c>
      <c r="L151" s="19" t="str">
        <f t="shared" si="2"/>
        <v>xVet Hwt Int</v>
      </c>
      <c r="M151" s="72" t="s">
        <v>592</v>
      </c>
      <c r="N151" s="18"/>
      <c r="O151" s="71">
        <v>911583</v>
      </c>
      <c r="P151" s="71" t="s">
        <v>57</v>
      </c>
      <c r="Q151" s="72" t="s">
        <v>593</v>
      </c>
      <c r="R151" s="77" t="s">
        <v>389</v>
      </c>
      <c r="S151"/>
    </row>
    <row r="152" spans="2:19" ht="12.75">
      <c r="B152" s="69"/>
      <c r="C152" s="13">
        <v>147</v>
      </c>
      <c r="D152" s="14">
        <v>2</v>
      </c>
      <c r="E152" s="15">
        <f>IF(K152="","",COUNTIF(K$7:K152,K152))</f>
        <v>11</v>
      </c>
      <c r="F152" s="15">
        <f>IF(J152="","",COUNTIF(J$7:J152,J152))</f>
        <v>14</v>
      </c>
      <c r="G152" s="16">
        <f>IF(L152="","",COUNTIF(L$7:L152,L152))</f>
      </c>
      <c r="H152" s="71" t="s">
        <v>594</v>
      </c>
      <c r="I152" s="71"/>
      <c r="J152" s="18" t="s">
        <v>147</v>
      </c>
      <c r="K152" s="16" t="s">
        <v>233</v>
      </c>
      <c r="L152" s="19">
        <f t="shared" si="2"/>
      </c>
      <c r="M152" s="72" t="s">
        <v>595</v>
      </c>
      <c r="N152" s="18"/>
      <c r="O152" s="71">
        <v>2718602</v>
      </c>
      <c r="P152" s="71" t="s">
        <v>47</v>
      </c>
      <c r="Q152" s="72" t="s">
        <v>596</v>
      </c>
      <c r="R152" s="77" t="s">
        <v>393</v>
      </c>
      <c r="S152"/>
    </row>
    <row r="153" spans="2:19" ht="12.75">
      <c r="B153" s="69"/>
      <c r="C153" s="13">
        <v>148</v>
      </c>
      <c r="D153" s="14">
        <v>2</v>
      </c>
      <c r="E153" s="15">
        <f>IF(K153="","",COUNTIF(K$7:K153,K153))</f>
        <v>3</v>
      </c>
      <c r="F153" s="15">
        <f>IF(J153="","",COUNTIF(J$7:J153,J153))</f>
        <v>3</v>
      </c>
      <c r="G153" s="16">
        <f>IF(L153="","",COUNTIF(L$7:L153,L153))</f>
        <v>3</v>
      </c>
      <c r="H153" s="71"/>
      <c r="I153" s="71" t="s">
        <v>597</v>
      </c>
      <c r="J153" s="18" t="s">
        <v>167</v>
      </c>
      <c r="K153" s="16" t="s">
        <v>240</v>
      </c>
      <c r="L153" s="19" t="str">
        <f t="shared" si="2"/>
        <v>xVet Hwt Nov</v>
      </c>
      <c r="M153" s="72" t="s">
        <v>312</v>
      </c>
      <c r="N153" s="18"/>
      <c r="O153" s="71">
        <v>1102873</v>
      </c>
      <c r="P153" s="71" t="s">
        <v>51</v>
      </c>
      <c r="Q153" s="72" t="s">
        <v>52</v>
      </c>
      <c r="R153" s="77" t="s">
        <v>389</v>
      </c>
      <c r="S153"/>
    </row>
    <row r="154" spans="2:19" ht="12.75">
      <c r="B154" s="69"/>
      <c r="C154" s="13">
        <v>149</v>
      </c>
      <c r="D154" s="14">
        <v>2</v>
      </c>
      <c r="E154" s="15">
        <f>IF(K154="","",COUNTIF(K$7:K154,K154))</f>
        <v>4</v>
      </c>
      <c r="F154" s="15">
        <f>IF(J154="","",COUNTIF(J$7:J154,J154))</f>
        <v>4</v>
      </c>
      <c r="G154" s="16">
        <f>IF(L154="","",COUNTIF(L$7:L154,L154))</f>
        <v>4</v>
      </c>
      <c r="H154" s="71"/>
      <c r="I154" s="71" t="s">
        <v>169</v>
      </c>
      <c r="J154" s="18" t="s">
        <v>167</v>
      </c>
      <c r="K154" s="16" t="s">
        <v>240</v>
      </c>
      <c r="L154" s="19" t="str">
        <f t="shared" si="2"/>
        <v>xVet Hwt Nov</v>
      </c>
      <c r="M154" s="72" t="s">
        <v>598</v>
      </c>
      <c r="N154" s="18"/>
      <c r="O154" s="71">
        <v>2784001</v>
      </c>
      <c r="P154" s="71" t="s">
        <v>47</v>
      </c>
      <c r="Q154" s="72" t="s">
        <v>62</v>
      </c>
      <c r="R154" s="77" t="s">
        <v>389</v>
      </c>
      <c r="S154"/>
    </row>
    <row r="155" spans="2:19" ht="12.75">
      <c r="B155" s="69"/>
      <c r="C155" s="13">
        <v>150</v>
      </c>
      <c r="D155" s="14">
        <v>2</v>
      </c>
      <c r="E155" s="15">
        <f>IF(K155="","",COUNTIF(K$7:K155,K155))</f>
        <v>5</v>
      </c>
      <c r="F155" s="15">
        <f>IF(J155="","",COUNTIF(J$7:J155,J155))</f>
        <v>5</v>
      </c>
      <c r="G155" s="16">
        <f>IF(L155="","",COUNTIF(L$7:L155,L155))</f>
        <v>5</v>
      </c>
      <c r="H155" s="71"/>
      <c r="I155" s="71" t="s">
        <v>599</v>
      </c>
      <c r="J155" s="18" t="s">
        <v>167</v>
      </c>
      <c r="K155" s="16" t="s">
        <v>240</v>
      </c>
      <c r="L155" s="19" t="str">
        <f t="shared" si="2"/>
        <v>xVet Hwt Nov</v>
      </c>
      <c r="M155" s="72" t="s">
        <v>22</v>
      </c>
      <c r="N155" s="18"/>
      <c r="O155" s="71">
        <v>880493</v>
      </c>
      <c r="P155" s="71" t="s">
        <v>51</v>
      </c>
      <c r="Q155" s="72" t="s">
        <v>52</v>
      </c>
      <c r="R155" s="77" t="s">
        <v>389</v>
      </c>
      <c r="S155"/>
    </row>
    <row r="156" spans="2:19" ht="12.75">
      <c r="B156" s="69"/>
      <c r="C156" s="13">
        <v>151</v>
      </c>
      <c r="D156" s="14">
        <v>2</v>
      </c>
      <c r="E156" s="15">
        <f>IF(K156="","",COUNTIF(K$7:K156,K156))</f>
        <v>5</v>
      </c>
      <c r="F156" s="15">
        <f>IF(J156="","",COUNTIF(J$7:J156,J156))</f>
        <v>5</v>
      </c>
      <c r="G156" s="16">
        <f>IF(L156="","",COUNTIF(L$7:L156,L156))</f>
        <v>5</v>
      </c>
      <c r="H156" s="71"/>
      <c r="I156" s="71" t="s">
        <v>600</v>
      </c>
      <c r="J156" s="18" t="s">
        <v>163</v>
      </c>
      <c r="K156" s="16" t="s">
        <v>352</v>
      </c>
      <c r="L156" s="19" t="str">
        <f t="shared" si="2"/>
        <v>xLWT I Nov</v>
      </c>
      <c r="M156" s="72" t="s">
        <v>601</v>
      </c>
      <c r="N156" s="18" t="s">
        <v>887</v>
      </c>
      <c r="O156" s="71">
        <v>2802779</v>
      </c>
      <c r="P156" s="71" t="s">
        <v>57</v>
      </c>
      <c r="Q156" s="72" t="s">
        <v>108</v>
      </c>
      <c r="R156" s="77" t="s">
        <v>389</v>
      </c>
      <c r="S156"/>
    </row>
    <row r="157" spans="2:19" ht="12.75">
      <c r="B157" s="69"/>
      <c r="C157" s="13">
        <v>152</v>
      </c>
      <c r="D157" s="14">
        <v>2</v>
      </c>
      <c r="E157" s="15">
        <f>IF(K157="","",COUNTIF(K$7:K157,K157))</f>
        <v>5</v>
      </c>
      <c r="F157" s="15">
        <f>IF(J157="","",COUNTIF(J$7:J157,J157))</f>
        <v>5</v>
      </c>
      <c r="G157" s="16">
        <f>IF(L157="","",COUNTIF(L$7:L157,L157))</f>
      </c>
      <c r="H157" s="71" t="s">
        <v>602</v>
      </c>
      <c r="I157" s="71"/>
      <c r="J157" s="18" t="s">
        <v>143</v>
      </c>
      <c r="K157" s="16" t="s">
        <v>215</v>
      </c>
      <c r="L157" s="19">
        <f t="shared" si="2"/>
      </c>
      <c r="M157" s="72" t="s">
        <v>603</v>
      </c>
      <c r="N157" s="18"/>
      <c r="O157" s="71">
        <v>2123271</v>
      </c>
      <c r="P157" s="71" t="s">
        <v>47</v>
      </c>
      <c r="Q157" s="72" t="s">
        <v>596</v>
      </c>
      <c r="R157" s="77" t="s">
        <v>393</v>
      </c>
      <c r="S157"/>
    </row>
    <row r="158" spans="2:19" ht="12.75">
      <c r="B158" s="69" t="s">
        <v>992</v>
      </c>
      <c r="C158" s="13">
        <v>153</v>
      </c>
      <c r="D158" s="14">
        <v>2</v>
      </c>
      <c r="E158" s="15">
        <f>IF(K158="","",COUNTIF(K$7:K158,K158))</f>
        <v>1</v>
      </c>
      <c r="F158" s="15">
        <f>IF(J158="","",COUNTIF(J$7:J158,J158))</f>
        <v>1</v>
      </c>
      <c r="G158" s="16">
        <f>IF(L158="","",COUNTIF(L$7:L158,L158))</f>
        <v>1</v>
      </c>
      <c r="H158" s="71"/>
      <c r="I158" s="71" t="s">
        <v>604</v>
      </c>
      <c r="J158" s="18" t="s">
        <v>165</v>
      </c>
      <c r="K158" s="16" t="s">
        <v>216</v>
      </c>
      <c r="L158" s="19" t="str">
        <f t="shared" si="2"/>
        <v>xLWT II Nov</v>
      </c>
      <c r="M158" s="72" t="s">
        <v>605</v>
      </c>
      <c r="N158" s="18"/>
      <c r="O158" s="71">
        <v>718950</v>
      </c>
      <c r="P158" s="71" t="s">
        <v>47</v>
      </c>
      <c r="Q158" s="72" t="s">
        <v>428</v>
      </c>
      <c r="R158" s="77" t="s">
        <v>389</v>
      </c>
      <c r="S158"/>
    </row>
    <row r="159" spans="2:19" ht="12.75">
      <c r="B159" s="69"/>
      <c r="C159" s="13">
        <v>154</v>
      </c>
      <c r="D159" s="14">
        <v>2</v>
      </c>
      <c r="E159" s="15">
        <f>IF(K159="","",COUNTIF(K$7:K159,K159))</f>
        <v>8</v>
      </c>
      <c r="F159" s="15">
        <f>IF(J159="","",COUNTIF(J$7:J159,J159))</f>
        <v>10</v>
      </c>
      <c r="G159" s="16">
        <f>IF(L159="","",COUNTIF(L$7:L159,L159))</f>
      </c>
      <c r="H159" s="71" t="s">
        <v>606</v>
      </c>
      <c r="I159" s="71"/>
      <c r="J159" s="18" t="s">
        <v>144</v>
      </c>
      <c r="K159" s="16" t="s">
        <v>239</v>
      </c>
      <c r="L159" s="19">
        <f t="shared" si="2"/>
      </c>
      <c r="M159" s="72" t="s">
        <v>607</v>
      </c>
      <c r="N159" s="18"/>
      <c r="O159" s="71">
        <v>2158324</v>
      </c>
      <c r="P159" s="71" t="s">
        <v>57</v>
      </c>
      <c r="Q159" s="72" t="s">
        <v>608</v>
      </c>
      <c r="R159" s="77" t="s">
        <v>433</v>
      </c>
      <c r="S159"/>
    </row>
    <row r="160" spans="2:19" ht="12.75">
      <c r="B160" s="69"/>
      <c r="C160" s="13">
        <v>155</v>
      </c>
      <c r="D160" s="14">
        <v>2</v>
      </c>
      <c r="E160" s="15">
        <f>IF(K160="","",COUNTIF(K$7:K160,K160))</f>
        <v>4</v>
      </c>
      <c r="F160" s="15">
        <f>IF(J160="","",COUNTIF(J$7:J160,J160))</f>
        <v>4</v>
      </c>
      <c r="G160" s="16">
        <f>IF(L160="","",COUNTIF(L$7:L160,L160))</f>
      </c>
      <c r="H160" s="71" t="s">
        <v>609</v>
      </c>
      <c r="I160" s="71"/>
      <c r="J160" s="18" t="s">
        <v>157</v>
      </c>
      <c r="K160" s="16" t="s">
        <v>212</v>
      </c>
      <c r="L160" s="19">
        <f t="shared" si="2"/>
      </c>
      <c r="M160" s="72" t="s">
        <v>610</v>
      </c>
      <c r="N160" s="18"/>
      <c r="O160" s="71">
        <v>2845568</v>
      </c>
      <c r="P160" s="71" t="s">
        <v>49</v>
      </c>
      <c r="Q160" s="72" t="s">
        <v>102</v>
      </c>
      <c r="R160" s="77" t="s">
        <v>389</v>
      </c>
      <c r="S160"/>
    </row>
    <row r="161" spans="2:19" ht="12.75">
      <c r="B161" s="69"/>
      <c r="C161" s="13">
        <v>156</v>
      </c>
      <c r="D161" s="14">
        <v>2</v>
      </c>
      <c r="E161" s="15">
        <f>IF(K161="","",COUNTIF(K$7:K161,K161))</f>
        <v>5</v>
      </c>
      <c r="F161" s="15">
        <f>IF(J161="","",COUNTIF(J$7:J161,J161))</f>
        <v>5</v>
      </c>
      <c r="G161" s="16">
        <f>IF(L161="","",COUNTIF(L$7:L161,L161))</f>
      </c>
      <c r="H161" s="71" t="s">
        <v>611</v>
      </c>
      <c r="I161" s="71"/>
      <c r="J161" s="18" t="s">
        <v>157</v>
      </c>
      <c r="K161" s="16" t="s">
        <v>212</v>
      </c>
      <c r="L161" s="19">
        <f t="shared" si="2"/>
      </c>
      <c r="M161" s="72" t="s">
        <v>3</v>
      </c>
      <c r="N161" s="18"/>
      <c r="O161" s="71">
        <v>2101317</v>
      </c>
      <c r="P161" s="71" t="s">
        <v>51</v>
      </c>
      <c r="Q161" s="72" t="s">
        <v>160</v>
      </c>
      <c r="R161" s="77" t="s">
        <v>389</v>
      </c>
      <c r="S161"/>
    </row>
    <row r="162" spans="2:19" ht="12.75">
      <c r="B162" s="69"/>
      <c r="C162" s="13">
        <v>157</v>
      </c>
      <c r="D162" s="14">
        <v>2</v>
      </c>
      <c r="E162" s="15">
        <f>IF(K162="","",COUNTIF(K$7:K162,K162))</f>
        <v>2</v>
      </c>
      <c r="F162" s="15">
        <f>IF(J162="","",COUNTIF(J$7:J162,J162))</f>
        <v>2</v>
      </c>
      <c r="G162" s="16">
        <f>IF(L162="","",COUNTIF(L$7:L162,L162))</f>
        <v>2</v>
      </c>
      <c r="H162" s="71"/>
      <c r="I162" s="71" t="s">
        <v>612</v>
      </c>
      <c r="J162" s="18" t="s">
        <v>165</v>
      </c>
      <c r="K162" s="16" t="s">
        <v>216</v>
      </c>
      <c r="L162" s="19" t="str">
        <f t="shared" si="2"/>
        <v>xLWT II Nov</v>
      </c>
      <c r="M162" s="72" t="s">
        <v>613</v>
      </c>
      <c r="N162" s="18" t="s">
        <v>72</v>
      </c>
      <c r="O162" s="71">
        <v>829563</v>
      </c>
      <c r="P162" s="71" t="s">
        <v>47</v>
      </c>
      <c r="Q162" s="72" t="s">
        <v>142</v>
      </c>
      <c r="R162" s="77" t="s">
        <v>389</v>
      </c>
      <c r="S162"/>
    </row>
    <row r="163" spans="2:19" ht="12.75">
      <c r="B163" s="69"/>
      <c r="C163" s="13">
        <v>158</v>
      </c>
      <c r="D163" s="14">
        <v>2</v>
      </c>
      <c r="E163" s="15">
        <f>IF(K163="","",COUNTIF(K$7:K163,K163))</f>
        <v>6</v>
      </c>
      <c r="F163" s="15">
        <f>IF(J163="","",COUNTIF(J$7:J163,J163))</f>
        <v>6</v>
      </c>
      <c r="G163" s="16">
        <f>IF(L163="","",COUNTIF(L$7:L163,L163))</f>
        <v>6</v>
      </c>
      <c r="H163" s="71"/>
      <c r="I163" s="71" t="s">
        <v>614</v>
      </c>
      <c r="J163" s="18" t="s">
        <v>167</v>
      </c>
      <c r="K163" s="16" t="s">
        <v>240</v>
      </c>
      <c r="L163" s="19" t="str">
        <f t="shared" si="2"/>
        <v>xVet Hwt Nov</v>
      </c>
      <c r="M163" s="72" t="s">
        <v>615</v>
      </c>
      <c r="N163" s="18"/>
      <c r="O163" s="71">
        <v>419800</v>
      </c>
      <c r="P163" s="71" t="s">
        <v>47</v>
      </c>
      <c r="Q163" s="72" t="s">
        <v>616</v>
      </c>
      <c r="R163" s="77" t="s">
        <v>389</v>
      </c>
      <c r="S163"/>
    </row>
    <row r="164" spans="2:19" ht="12.75">
      <c r="B164" s="69"/>
      <c r="C164" s="13">
        <v>159</v>
      </c>
      <c r="D164" s="14">
        <v>2</v>
      </c>
      <c r="E164" s="15">
        <f>IF(K164="","",COUNTIF(K$7:K164,K164))</f>
        <v>12</v>
      </c>
      <c r="F164" s="15">
        <f>IF(J164="","",COUNTIF(J$7:J164,J164))</f>
        <v>15</v>
      </c>
      <c r="G164" s="16">
        <f>IF(L164="","",COUNTIF(L$7:L164,L164))</f>
        <v>10</v>
      </c>
      <c r="H164" s="71"/>
      <c r="I164" s="71" t="s">
        <v>617</v>
      </c>
      <c r="J164" s="18" t="s">
        <v>147</v>
      </c>
      <c r="K164" s="16" t="s">
        <v>233</v>
      </c>
      <c r="L164" s="19" t="str">
        <f t="shared" si="2"/>
        <v>xSen Hwt Int</v>
      </c>
      <c r="M164" s="72" t="s">
        <v>306</v>
      </c>
      <c r="N164" s="18" t="s">
        <v>72</v>
      </c>
      <c r="O164" s="71">
        <v>2062978</v>
      </c>
      <c r="P164" s="71" t="s">
        <v>47</v>
      </c>
      <c r="Q164" s="72" t="s">
        <v>52</v>
      </c>
      <c r="R164" s="77" t="s">
        <v>389</v>
      </c>
      <c r="S164"/>
    </row>
    <row r="165" spans="2:19" ht="12.75">
      <c r="B165" s="69"/>
      <c r="C165" s="13">
        <v>160</v>
      </c>
      <c r="D165" s="14">
        <v>2</v>
      </c>
      <c r="E165" s="15">
        <f>IF(K165="","",COUNTIF(K$7:K165,K165))</f>
        <v>9</v>
      </c>
      <c r="F165" s="15">
        <f>IF(J165="","",COUNTIF(J$7:J165,J165))</f>
        <v>11</v>
      </c>
      <c r="G165" s="16">
        <f>IF(L165="","",COUNTIF(L$7:L165,L165))</f>
        <v>7</v>
      </c>
      <c r="H165" s="71"/>
      <c r="I165" s="71" t="s">
        <v>618</v>
      </c>
      <c r="J165" s="18" t="s">
        <v>144</v>
      </c>
      <c r="K165" s="16" t="s">
        <v>239</v>
      </c>
      <c r="L165" s="19" t="str">
        <f t="shared" si="2"/>
        <v>xVet Hwt Int</v>
      </c>
      <c r="M165" s="72" t="s">
        <v>919</v>
      </c>
      <c r="N165" s="18" t="s">
        <v>918</v>
      </c>
      <c r="O165" s="71">
        <v>810277</v>
      </c>
      <c r="P165" s="71" t="s">
        <v>47</v>
      </c>
      <c r="Q165" s="72" t="s">
        <v>74</v>
      </c>
      <c r="R165" s="77" t="s">
        <v>389</v>
      </c>
      <c r="S165"/>
    </row>
    <row r="166" spans="2:19" ht="12.75">
      <c r="B166" s="69"/>
      <c r="C166" s="13">
        <v>161</v>
      </c>
      <c r="D166" s="14">
        <v>2</v>
      </c>
      <c r="E166" s="15">
        <f>IF(K166="","",COUNTIF(K$7:K166,K166))</f>
        <v>4</v>
      </c>
      <c r="F166" s="15">
        <f>IF(J166="","",COUNTIF(J$7:J166,J166))</f>
        <v>16</v>
      </c>
      <c r="G166" s="16">
        <f>IF(L166="","",COUNTIF(L$7:L166,L166))</f>
        <v>4</v>
      </c>
      <c r="H166" s="71"/>
      <c r="I166" s="71" t="s">
        <v>619</v>
      </c>
      <c r="J166" s="18" t="s">
        <v>147</v>
      </c>
      <c r="K166" s="16" t="s">
        <v>868</v>
      </c>
      <c r="L166" s="19" t="str">
        <f t="shared" si="2"/>
        <v>xSen Lwt Int</v>
      </c>
      <c r="M166" s="72" t="s">
        <v>620</v>
      </c>
      <c r="N166" s="18"/>
      <c r="O166" s="71">
        <v>404001</v>
      </c>
      <c r="P166" s="71" t="s">
        <v>57</v>
      </c>
      <c r="Q166" s="72" t="s">
        <v>621</v>
      </c>
      <c r="R166" s="77" t="s">
        <v>389</v>
      </c>
      <c r="S166"/>
    </row>
    <row r="167" spans="2:19" ht="12.75">
      <c r="B167" s="69" t="s">
        <v>992</v>
      </c>
      <c r="C167" s="13">
        <v>162</v>
      </c>
      <c r="D167" s="14">
        <v>2</v>
      </c>
      <c r="E167" s="15">
        <f>IF(K167="","",COUNTIF(K$7:K167,K167))</f>
        <v>1</v>
      </c>
      <c r="F167" s="15">
        <f>IF(J167="","",COUNTIF(J$7:J167,J167))</f>
        <v>2</v>
      </c>
      <c r="G167" s="16">
        <f>IF(L167="","",COUNTIF(L$7:L167,L167))</f>
        <v>1</v>
      </c>
      <c r="H167" s="71" t="s">
        <v>622</v>
      </c>
      <c r="I167" s="71" t="s">
        <v>882</v>
      </c>
      <c r="J167" s="18" t="s">
        <v>131</v>
      </c>
      <c r="K167" s="16" t="s">
        <v>883</v>
      </c>
      <c r="L167" s="19" t="str">
        <f t="shared" si="2"/>
        <v>xWomen Int</v>
      </c>
      <c r="M167" s="72" t="s">
        <v>9</v>
      </c>
      <c r="N167" s="18"/>
      <c r="O167" s="71">
        <v>2014903</v>
      </c>
      <c r="P167" s="71" t="s">
        <v>51</v>
      </c>
      <c r="Q167" s="72" t="s">
        <v>183</v>
      </c>
      <c r="R167" s="77" t="s">
        <v>389</v>
      </c>
      <c r="S167"/>
    </row>
    <row r="168" spans="2:19" ht="12.75">
      <c r="B168" s="69"/>
      <c r="C168" s="13">
        <v>163</v>
      </c>
      <c r="D168" s="14">
        <v>2</v>
      </c>
      <c r="E168" s="15">
        <f>IF(K168="","",COUNTIF(K$7:K168,K168))</f>
        <v>3</v>
      </c>
      <c r="F168" s="15">
        <f>IF(J168="","",COUNTIF(J$7:J168,J168))</f>
        <v>3</v>
      </c>
      <c r="G168" s="16">
        <f>IF(L168="","",COUNTIF(L$7:L168,L168))</f>
        <v>1</v>
      </c>
      <c r="H168" s="71"/>
      <c r="I168" s="71" t="s">
        <v>623</v>
      </c>
      <c r="J168" s="18" t="s">
        <v>151</v>
      </c>
      <c r="K168" s="16" t="s">
        <v>236</v>
      </c>
      <c r="L168" s="19" t="str">
        <f t="shared" si="2"/>
        <v>xMag Hwt Int</v>
      </c>
      <c r="M168" s="72" t="s">
        <v>624</v>
      </c>
      <c r="N168" s="18"/>
      <c r="O168" s="71">
        <v>2655372</v>
      </c>
      <c r="P168" s="71" t="s">
        <v>57</v>
      </c>
      <c r="Q168" s="72" t="s">
        <v>62</v>
      </c>
      <c r="R168" s="77" t="s">
        <v>389</v>
      </c>
      <c r="S168"/>
    </row>
    <row r="169" spans="2:19" ht="12.75">
      <c r="B169" s="69" t="s">
        <v>992</v>
      </c>
      <c r="C169" s="13">
        <v>164</v>
      </c>
      <c r="D169" s="14">
        <v>2</v>
      </c>
      <c r="E169" s="15">
        <f>IF(K169="","",COUNTIF(K$7:K169,K169))</f>
        <v>1</v>
      </c>
      <c r="F169" s="15">
        <f>IF(J169="","",COUNTIF(J$7:J169,J169))</f>
        <v>7</v>
      </c>
      <c r="G169" s="16">
        <f>IF(L169="","",COUNTIF(L$7:L169,L169))</f>
      </c>
      <c r="H169" s="71" t="s">
        <v>625</v>
      </c>
      <c r="I169" s="71"/>
      <c r="J169" s="18" t="s">
        <v>167</v>
      </c>
      <c r="K169" s="16" t="s">
        <v>873</v>
      </c>
      <c r="L169" s="19">
        <f t="shared" si="2"/>
      </c>
      <c r="M169" s="72" t="s">
        <v>626</v>
      </c>
      <c r="N169" s="18"/>
      <c r="O169" s="71">
        <v>2112534</v>
      </c>
      <c r="P169" s="71" t="s">
        <v>49</v>
      </c>
      <c r="Q169" s="72" t="s">
        <v>62</v>
      </c>
      <c r="R169" s="77" t="s">
        <v>389</v>
      </c>
      <c r="S169"/>
    </row>
    <row r="170" spans="2:19" ht="12.75">
      <c r="B170" s="69"/>
      <c r="C170" s="13">
        <v>165</v>
      </c>
      <c r="D170" s="14">
        <v>2</v>
      </c>
      <c r="E170" s="15">
        <f>IF(K170="","",COUNTIF(K$7:K170,K170))</f>
        <v>2</v>
      </c>
      <c r="F170" s="15">
        <f>IF(J170="","",COUNTIF(J$7:J170,J170))</f>
        <v>3</v>
      </c>
      <c r="G170" s="16">
        <f>IF(L170="","",COUNTIF(L$7:L170,L170))</f>
        <v>1</v>
      </c>
      <c r="H170" s="71"/>
      <c r="I170" s="71" t="s">
        <v>627</v>
      </c>
      <c r="J170" s="18" t="s">
        <v>131</v>
      </c>
      <c r="K170" s="16" t="s">
        <v>241</v>
      </c>
      <c r="L170" s="19" t="str">
        <f t="shared" si="2"/>
        <v>xWomen Exp</v>
      </c>
      <c r="M170" s="72" t="s">
        <v>628</v>
      </c>
      <c r="N170" s="18" t="s">
        <v>880</v>
      </c>
      <c r="O170" s="71">
        <v>911309</v>
      </c>
      <c r="P170" s="71" t="s">
        <v>51</v>
      </c>
      <c r="Q170" s="72" t="s">
        <v>52</v>
      </c>
      <c r="R170" s="77" t="s">
        <v>389</v>
      </c>
      <c r="S170"/>
    </row>
    <row r="171" spans="2:19" ht="12.75">
      <c r="B171" s="69" t="s">
        <v>992</v>
      </c>
      <c r="C171" s="13">
        <v>166</v>
      </c>
      <c r="D171" s="14">
        <v>2</v>
      </c>
      <c r="E171" s="15">
        <f>IF(K171="","",COUNTIF(K$7:K171,K171))</f>
        <v>1</v>
      </c>
      <c r="F171" s="15">
        <f>IF(J171="","",COUNTIF(J$7:J171,J171))</f>
        <v>1</v>
      </c>
      <c r="G171" s="16">
        <f>IF(L171="","",COUNTIF(L$7:L171,L171))</f>
        <v>1</v>
      </c>
      <c r="H171" s="71"/>
      <c r="I171" s="71" t="s">
        <v>629</v>
      </c>
      <c r="J171" s="18" t="s">
        <v>175</v>
      </c>
      <c r="K171" s="16" t="s">
        <v>234</v>
      </c>
      <c r="L171" s="19" t="str">
        <f t="shared" si="2"/>
        <v>xSen Hwt Nov</v>
      </c>
      <c r="M171" s="72" t="s">
        <v>307</v>
      </c>
      <c r="N171" s="18" t="s">
        <v>372</v>
      </c>
      <c r="O171" s="71">
        <v>2064518</v>
      </c>
      <c r="P171" s="71" t="s">
        <v>47</v>
      </c>
      <c r="Q171" s="72" t="s">
        <v>74</v>
      </c>
      <c r="R171" s="77" t="s">
        <v>389</v>
      </c>
      <c r="S171"/>
    </row>
    <row r="172" spans="2:19" ht="12.75">
      <c r="B172" s="69"/>
      <c r="C172" s="13">
        <v>167</v>
      </c>
      <c r="D172" s="14">
        <v>2</v>
      </c>
      <c r="E172" s="15">
        <f>IF(K172="","",COUNTIF(K$7:K172,K172))</f>
        <v>5</v>
      </c>
      <c r="F172" s="15">
        <f>IF(J172="","",COUNTIF(J$7:J172,J172))</f>
        <v>17</v>
      </c>
      <c r="G172" s="16">
        <f>IF(L172="","",COUNTIF(L$7:L172,L172))</f>
        <v>5</v>
      </c>
      <c r="H172" s="71"/>
      <c r="I172" s="71" t="s">
        <v>226</v>
      </c>
      <c r="J172" s="18" t="s">
        <v>147</v>
      </c>
      <c r="K172" s="16" t="s">
        <v>868</v>
      </c>
      <c r="L172" s="19" t="str">
        <f t="shared" si="2"/>
        <v>xSen Lwt Int</v>
      </c>
      <c r="M172" s="72" t="s">
        <v>630</v>
      </c>
      <c r="N172" s="18"/>
      <c r="O172" s="71">
        <v>617227</v>
      </c>
      <c r="P172" s="71" t="s">
        <v>47</v>
      </c>
      <c r="Q172" s="72" t="s">
        <v>125</v>
      </c>
      <c r="R172" s="77" t="s">
        <v>389</v>
      </c>
      <c r="S172"/>
    </row>
    <row r="173" spans="2:19" ht="12.75">
      <c r="B173" s="69"/>
      <c r="C173" s="13">
        <v>168</v>
      </c>
      <c r="D173" s="14">
        <v>2</v>
      </c>
      <c r="E173" s="15">
        <f>IF(K173="","",COUNTIF(K$7:K173,K173))</f>
        <v>6</v>
      </c>
      <c r="F173" s="15">
        <f>IF(J173="","",COUNTIF(J$7:J173,J173))</f>
        <v>6</v>
      </c>
      <c r="G173" s="16">
        <f>IF(L173="","",COUNTIF(L$7:L173,L173))</f>
      </c>
      <c r="H173" s="71" t="s">
        <v>631</v>
      </c>
      <c r="I173" s="71"/>
      <c r="J173" s="18" t="s">
        <v>157</v>
      </c>
      <c r="K173" s="16" t="s">
        <v>212</v>
      </c>
      <c r="L173" s="19">
        <f t="shared" si="2"/>
      </c>
      <c r="M173" s="72" t="s">
        <v>632</v>
      </c>
      <c r="N173" s="18"/>
      <c r="O173" s="71">
        <v>2111968</v>
      </c>
      <c r="P173" s="71" t="s">
        <v>51</v>
      </c>
      <c r="Q173" s="72" t="s">
        <v>141</v>
      </c>
      <c r="R173" s="77" t="s">
        <v>389</v>
      </c>
      <c r="S173"/>
    </row>
    <row r="174" spans="2:19" ht="12.75">
      <c r="B174" s="69"/>
      <c r="C174" s="13">
        <v>169</v>
      </c>
      <c r="D174" s="14">
        <v>2</v>
      </c>
      <c r="E174" s="15">
        <f>IF(K174="","",COUNTIF(K$7:K174,K174))</f>
        <v>3</v>
      </c>
      <c r="F174" s="15">
        <f>IF(J174="","",COUNTIF(J$7:J174,J174))</f>
        <v>3</v>
      </c>
      <c r="G174" s="16">
        <f>IF(L174="","",COUNTIF(L$7:L174,L174))</f>
        <v>3</v>
      </c>
      <c r="H174" s="71"/>
      <c r="I174" s="71" t="s">
        <v>633</v>
      </c>
      <c r="J174" s="18" t="s">
        <v>165</v>
      </c>
      <c r="K174" s="16" t="s">
        <v>216</v>
      </c>
      <c r="L174" s="19" t="str">
        <f t="shared" si="2"/>
        <v>xLWT II Nov</v>
      </c>
      <c r="M174" s="72" t="s">
        <v>634</v>
      </c>
      <c r="N174" s="18"/>
      <c r="O174" s="71">
        <v>268231</v>
      </c>
      <c r="P174" s="71" t="s">
        <v>47</v>
      </c>
      <c r="Q174" s="72" t="s">
        <v>122</v>
      </c>
      <c r="R174" s="77" t="s">
        <v>389</v>
      </c>
      <c r="S174"/>
    </row>
    <row r="175" spans="2:19" ht="12.75">
      <c r="B175" s="69"/>
      <c r="C175" s="13">
        <v>170</v>
      </c>
      <c r="D175" s="14">
        <v>2</v>
      </c>
      <c r="E175" s="15">
        <f>IF(K175="","",COUNTIF(K$7:K175,K175))</f>
        <v>2</v>
      </c>
      <c r="F175" s="15">
        <f>IF(J175="","",COUNTIF(J$7:J175,J175))</f>
        <v>8</v>
      </c>
      <c r="G175" s="16">
        <f>IF(L175="","",COUNTIF(L$7:L175,L175))</f>
        <v>1</v>
      </c>
      <c r="H175" s="71"/>
      <c r="I175" s="71" t="s">
        <v>635</v>
      </c>
      <c r="J175" s="18" t="s">
        <v>167</v>
      </c>
      <c r="K175" s="16" t="s">
        <v>873</v>
      </c>
      <c r="L175" s="19" t="str">
        <f t="shared" si="2"/>
        <v>xVet Lwt Nov</v>
      </c>
      <c r="M175" s="72" t="s">
        <v>308</v>
      </c>
      <c r="N175" s="18"/>
      <c r="O175" s="71">
        <v>2788111</v>
      </c>
      <c r="P175" s="71" t="s">
        <v>47</v>
      </c>
      <c r="Q175" s="72" t="s">
        <v>145</v>
      </c>
      <c r="R175" s="77" t="s">
        <v>389</v>
      </c>
      <c r="S175"/>
    </row>
    <row r="176" spans="2:19" ht="12.75">
      <c r="B176" s="69"/>
      <c r="C176" s="13">
        <v>171</v>
      </c>
      <c r="D176" s="14">
        <v>2</v>
      </c>
      <c r="E176" s="15">
        <f>IF(K176="","",COUNTIF(K$7:K176,K176))</f>
        <v>7</v>
      </c>
      <c r="F176" s="15">
        <f>IF(J176="","",COUNTIF(J$7:J176,J176))</f>
        <v>7</v>
      </c>
      <c r="G176" s="16">
        <f>IF(L176="","",COUNTIF(L$7:L176,L176))</f>
        <v>2</v>
      </c>
      <c r="H176" s="71"/>
      <c r="I176" s="71">
        <v>921</v>
      </c>
      <c r="J176" s="18" t="s">
        <v>157</v>
      </c>
      <c r="K176" s="16" t="s">
        <v>212</v>
      </c>
      <c r="L176" s="19" t="str">
        <f t="shared" si="2"/>
        <v>xHWT Nov</v>
      </c>
      <c r="M176" s="72" t="s">
        <v>636</v>
      </c>
      <c r="N176" s="18"/>
      <c r="O176" s="71">
        <v>2885119</v>
      </c>
      <c r="P176" s="71" t="s">
        <v>49</v>
      </c>
      <c r="Q176" s="72" t="s">
        <v>206</v>
      </c>
      <c r="R176" s="77" t="s">
        <v>389</v>
      </c>
      <c r="S176"/>
    </row>
    <row r="177" spans="2:19" ht="12.75">
      <c r="B177" s="69"/>
      <c r="C177" s="13">
        <v>172</v>
      </c>
      <c r="D177" s="14">
        <v>2</v>
      </c>
      <c r="E177" s="15">
        <f>IF(K177="","",COUNTIF(K$7:K177,K177))</f>
        <v>8</v>
      </c>
      <c r="F177" s="15">
        <f>IF(J177="","",COUNTIF(J$7:J177,J177))</f>
        <v>8</v>
      </c>
      <c r="G177" s="16">
        <f>IF(L177="","",COUNTIF(L$7:L177,L177))</f>
        <v>3</v>
      </c>
      <c r="H177" s="71"/>
      <c r="I177" s="71">
        <v>191</v>
      </c>
      <c r="J177" s="18" t="s">
        <v>157</v>
      </c>
      <c r="K177" s="16" t="s">
        <v>212</v>
      </c>
      <c r="L177" s="19" t="str">
        <f t="shared" si="2"/>
        <v>xHWT Nov</v>
      </c>
      <c r="M177" s="72" t="s">
        <v>637</v>
      </c>
      <c r="N177" s="18"/>
      <c r="O177" s="71">
        <v>2799654</v>
      </c>
      <c r="P177" s="71" t="s">
        <v>57</v>
      </c>
      <c r="Q177" s="72" t="s">
        <v>188</v>
      </c>
      <c r="R177" s="77" t="s">
        <v>389</v>
      </c>
      <c r="S177"/>
    </row>
    <row r="178" spans="2:19" ht="12.75">
      <c r="B178" s="69"/>
      <c r="C178" s="13">
        <v>173</v>
      </c>
      <c r="D178" s="14">
        <v>2</v>
      </c>
      <c r="E178" s="15">
        <f>IF(K178="","",COUNTIF(K$7:K178,K178))</f>
        <v>7</v>
      </c>
      <c r="F178" s="15">
        <f>IF(J178="","",COUNTIF(J$7:J178,J178))</f>
        <v>9</v>
      </c>
      <c r="G178" s="16">
        <f>IF(L178="","",COUNTIF(L$7:L178,L178))</f>
        <v>7</v>
      </c>
      <c r="H178" s="71"/>
      <c r="I178" s="71" t="s">
        <v>638</v>
      </c>
      <c r="J178" s="18" t="s">
        <v>167</v>
      </c>
      <c r="K178" s="16" t="s">
        <v>240</v>
      </c>
      <c r="L178" s="19" t="str">
        <f t="shared" si="2"/>
        <v>xVet Hwt Nov</v>
      </c>
      <c r="M178" s="72" t="s">
        <v>639</v>
      </c>
      <c r="N178" s="18"/>
      <c r="O178" s="71">
        <v>2154713</v>
      </c>
      <c r="P178" s="71" t="s">
        <v>51</v>
      </c>
      <c r="Q178" s="72" t="s">
        <v>640</v>
      </c>
      <c r="R178" s="77" t="s">
        <v>389</v>
      </c>
      <c r="S178"/>
    </row>
    <row r="179" spans="2:19" ht="12.75">
      <c r="B179" s="69"/>
      <c r="C179" s="13">
        <v>174</v>
      </c>
      <c r="D179" s="14">
        <v>2</v>
      </c>
      <c r="E179" s="15">
        <f>IF(K179="","",COUNTIF(K$7:K179,K179))</f>
        <v>9</v>
      </c>
      <c r="F179" s="15">
        <f>IF(J179="","",COUNTIF(J$7:J179,J179))</f>
        <v>9</v>
      </c>
      <c r="G179" s="16">
        <f>IF(L179="","",COUNTIF(L$7:L179,L179))</f>
        <v>4</v>
      </c>
      <c r="H179" s="71"/>
      <c r="I179" s="71">
        <v>12</v>
      </c>
      <c r="J179" s="18" t="s">
        <v>157</v>
      </c>
      <c r="K179" s="16" t="s">
        <v>212</v>
      </c>
      <c r="L179" s="19" t="str">
        <f t="shared" si="2"/>
        <v>xHWT Nov</v>
      </c>
      <c r="M179" s="72" t="s">
        <v>25</v>
      </c>
      <c r="N179" s="18" t="s">
        <v>375</v>
      </c>
      <c r="O179" s="71">
        <v>1057891</v>
      </c>
      <c r="P179" s="71" t="s">
        <v>49</v>
      </c>
      <c r="Q179" s="72" t="s">
        <v>59</v>
      </c>
      <c r="R179" s="77" t="s">
        <v>389</v>
      </c>
      <c r="S179"/>
    </row>
    <row r="180" spans="2:19" ht="12.75">
      <c r="B180" s="69"/>
      <c r="C180" s="13">
        <v>175</v>
      </c>
      <c r="D180" s="14">
        <v>2</v>
      </c>
      <c r="E180" s="15">
        <f>IF(K180="","",COUNTIF(K$7:K180,K180))</f>
        <v>3</v>
      </c>
      <c r="F180" s="15">
        <f>IF(J180="","",COUNTIF(J$7:J180,J180))</f>
        <v>10</v>
      </c>
      <c r="G180" s="16">
        <f>IF(L180="","",COUNTIF(L$7:L180,L180))</f>
      </c>
      <c r="H180" s="71" t="s">
        <v>641</v>
      </c>
      <c r="I180" s="71"/>
      <c r="J180" s="18" t="s">
        <v>167</v>
      </c>
      <c r="K180" s="16" t="s">
        <v>873</v>
      </c>
      <c r="L180" s="19">
        <f t="shared" si="2"/>
      </c>
      <c r="M180" s="72" t="s">
        <v>642</v>
      </c>
      <c r="N180" s="18"/>
      <c r="O180" s="71">
        <v>2776986</v>
      </c>
      <c r="P180" s="71" t="s">
        <v>49</v>
      </c>
      <c r="Q180" s="72" t="s">
        <v>62</v>
      </c>
      <c r="R180" s="77" t="s">
        <v>389</v>
      </c>
      <c r="S180"/>
    </row>
    <row r="181" spans="2:19" ht="12.75">
      <c r="B181" s="69"/>
      <c r="C181" s="13">
        <v>176</v>
      </c>
      <c r="D181" s="14">
        <v>2</v>
      </c>
      <c r="E181" s="15">
        <f>IF(K181="","",COUNTIF(K$7:K181,K181))</f>
        <v>4</v>
      </c>
      <c r="F181" s="15">
        <f>IF(J181="","",COUNTIF(J$7:J181,J181))</f>
        <v>4</v>
      </c>
      <c r="G181" s="16">
        <f>IF(L181="","",COUNTIF(L$7:L181,L181))</f>
        <v>4</v>
      </c>
      <c r="H181" s="71"/>
      <c r="I181" s="71" t="s">
        <v>643</v>
      </c>
      <c r="J181" s="18" t="s">
        <v>165</v>
      </c>
      <c r="K181" s="16" t="s">
        <v>216</v>
      </c>
      <c r="L181" s="19" t="str">
        <f t="shared" si="2"/>
        <v>xLWT II Nov</v>
      </c>
      <c r="M181" s="72" t="s">
        <v>644</v>
      </c>
      <c r="N181" s="18" t="s">
        <v>376</v>
      </c>
      <c r="O181" s="71">
        <v>619492</v>
      </c>
      <c r="P181" s="71" t="s">
        <v>57</v>
      </c>
      <c r="Q181" s="72" t="s">
        <v>132</v>
      </c>
      <c r="R181" s="77" t="s">
        <v>389</v>
      </c>
      <c r="S181"/>
    </row>
    <row r="182" spans="2:19" ht="12.75">
      <c r="B182" s="69"/>
      <c r="C182" s="13">
        <v>177</v>
      </c>
      <c r="D182" s="14">
        <v>2</v>
      </c>
      <c r="E182" s="15">
        <f>IF(K182="","",COUNTIF(K$7:K182,K182))</f>
        <v>2</v>
      </c>
      <c r="F182" s="15">
        <f>IF(J182="","",COUNTIF(J$7:J182,J182))</f>
        <v>2</v>
      </c>
      <c r="G182" s="16">
        <f>IF(L182="","",COUNTIF(L$7:L182,L182))</f>
        <v>2</v>
      </c>
      <c r="H182" s="71"/>
      <c r="I182" s="71" t="s">
        <v>645</v>
      </c>
      <c r="J182" s="18" t="s">
        <v>175</v>
      </c>
      <c r="K182" s="16" t="s">
        <v>234</v>
      </c>
      <c r="L182" s="19" t="str">
        <f t="shared" si="2"/>
        <v>xSen Hwt Nov</v>
      </c>
      <c r="M182" s="72" t="s">
        <v>646</v>
      </c>
      <c r="N182" s="18"/>
      <c r="O182" s="71">
        <v>2900294</v>
      </c>
      <c r="P182" s="71" t="s">
        <v>47</v>
      </c>
      <c r="Q182" s="72" t="s">
        <v>647</v>
      </c>
      <c r="R182" s="77" t="s">
        <v>389</v>
      </c>
      <c r="S182"/>
    </row>
    <row r="183" spans="2:19" ht="12.75">
      <c r="B183" s="69"/>
      <c r="C183" s="13">
        <v>178</v>
      </c>
      <c r="D183" s="14">
        <v>2</v>
      </c>
      <c r="E183" s="15">
        <f>IF(K183="","",COUNTIF(K$7:K183,K183))</f>
        <v>6</v>
      </c>
      <c r="F183" s="15">
        <f>IF(J183="","",COUNTIF(J$7:J183,J183))</f>
        <v>6</v>
      </c>
      <c r="G183" s="16">
        <f>IF(L183="","",COUNTIF(L$7:L183,L183))</f>
      </c>
      <c r="H183" s="71" t="s">
        <v>648</v>
      </c>
      <c r="I183" s="71"/>
      <c r="J183" s="18" t="s">
        <v>163</v>
      </c>
      <c r="K183" s="16" t="s">
        <v>352</v>
      </c>
      <c r="L183" s="19">
        <f t="shared" si="2"/>
      </c>
      <c r="M183" s="72" t="s">
        <v>649</v>
      </c>
      <c r="N183" s="18"/>
      <c r="O183" s="71">
        <v>2152286</v>
      </c>
      <c r="P183" s="71" t="s">
        <v>57</v>
      </c>
      <c r="Q183" s="72" t="s">
        <v>95</v>
      </c>
      <c r="R183" s="77" t="s">
        <v>389</v>
      </c>
      <c r="S183"/>
    </row>
    <row r="184" spans="2:19" ht="12.75">
      <c r="B184" s="69"/>
      <c r="C184" s="13">
        <v>179</v>
      </c>
      <c r="D184" s="14">
        <v>2</v>
      </c>
      <c r="E184" s="15">
        <f>IF(K184="","",COUNTIF(K$7:K184,K184))</f>
        <v>7</v>
      </c>
      <c r="F184" s="15">
        <f>IF(J184="","",COUNTIF(J$7:J184,J184))</f>
        <v>7</v>
      </c>
      <c r="G184" s="16">
        <f>IF(L184="","",COUNTIF(L$7:L184,L184))</f>
        <v>6</v>
      </c>
      <c r="H184" s="71"/>
      <c r="I184" s="71" t="s">
        <v>650</v>
      </c>
      <c r="J184" s="18" t="s">
        <v>163</v>
      </c>
      <c r="K184" s="16" t="s">
        <v>352</v>
      </c>
      <c r="L184" s="19" t="str">
        <f t="shared" si="2"/>
        <v>xLWT I Nov</v>
      </c>
      <c r="M184" s="72" t="s">
        <v>651</v>
      </c>
      <c r="N184" s="18"/>
      <c r="O184" s="71">
        <v>2786522</v>
      </c>
      <c r="P184" s="71" t="s">
        <v>47</v>
      </c>
      <c r="Q184" s="72" t="s">
        <v>187</v>
      </c>
      <c r="R184" s="77" t="s">
        <v>389</v>
      </c>
      <c r="S184"/>
    </row>
    <row r="185" spans="2:19" ht="12.75">
      <c r="B185" s="69"/>
      <c r="C185" s="13">
        <v>180</v>
      </c>
      <c r="D185" s="14">
        <v>2</v>
      </c>
      <c r="E185" s="15">
        <f>IF(K185="","",COUNTIF(K$7:K185,K185))</f>
        <v>3</v>
      </c>
      <c r="F185" s="15">
        <f>IF(J185="","",COUNTIF(J$7:J185,J185))</f>
        <v>3</v>
      </c>
      <c r="G185" s="16">
        <f>IF(L185="","",COUNTIF(L$7:L185,L185))</f>
        <v>3</v>
      </c>
      <c r="H185" s="71"/>
      <c r="I185" s="71" t="s">
        <v>652</v>
      </c>
      <c r="J185" s="18" t="s">
        <v>175</v>
      </c>
      <c r="K185" s="16" t="s">
        <v>234</v>
      </c>
      <c r="L185" s="19" t="str">
        <f t="shared" si="2"/>
        <v>xSen Hwt Nov</v>
      </c>
      <c r="M185" s="72" t="s">
        <v>653</v>
      </c>
      <c r="N185" s="18"/>
      <c r="O185" s="71">
        <v>914594</v>
      </c>
      <c r="P185" s="71" t="s">
        <v>47</v>
      </c>
      <c r="Q185" s="72" t="s">
        <v>69</v>
      </c>
      <c r="R185" s="77" t="s">
        <v>389</v>
      </c>
      <c r="S185"/>
    </row>
    <row r="186" spans="2:19" ht="12.75">
      <c r="B186" s="69" t="s">
        <v>992</v>
      </c>
      <c r="C186" s="13">
        <v>186</v>
      </c>
      <c r="D186" s="14">
        <v>1</v>
      </c>
      <c r="E186" s="15">
        <f>IF(K186="","",COUNTIF(K$7:K186,K186))</f>
        <v>1</v>
      </c>
      <c r="F186" s="15">
        <f>IF(J186="","",COUNTIF(J$7:J186,J186))</f>
        <v>1</v>
      </c>
      <c r="G186" s="16">
        <f>IF(L186="","",COUNTIF(L$7:L186,L186))</f>
        <v>1</v>
      </c>
      <c r="H186" s="71" t="s">
        <v>654</v>
      </c>
      <c r="I186" s="71" t="s">
        <v>993</v>
      </c>
      <c r="J186" s="18" t="s">
        <v>185</v>
      </c>
      <c r="K186" s="16" t="s">
        <v>220</v>
      </c>
      <c r="L186" s="19" t="str">
        <f t="shared" si="2"/>
        <v>xMasters Exp</v>
      </c>
      <c r="M186" s="72" t="s">
        <v>655</v>
      </c>
      <c r="N186" s="18"/>
      <c r="O186" s="71">
        <v>940947</v>
      </c>
      <c r="P186" s="71" t="s">
        <v>57</v>
      </c>
      <c r="Q186" s="72" t="s">
        <v>656</v>
      </c>
      <c r="R186" s="77" t="s">
        <v>389</v>
      </c>
      <c r="S186"/>
    </row>
    <row r="187" spans="2:19" ht="12.75">
      <c r="B187" s="69"/>
      <c r="C187" s="13">
        <v>187</v>
      </c>
      <c r="D187" s="14">
        <v>1</v>
      </c>
      <c r="E187" s="15">
        <f>IF(K187="","",COUNTIF(K$7:K187,K187))</f>
        <v>7</v>
      </c>
      <c r="F187" s="15">
        <f>IF(J187="","",COUNTIF(J$7:J187,J187))</f>
      </c>
      <c r="G187" s="16">
        <f>IF(L187="","",COUNTIF(L$7:L187,L187))</f>
        <v>6</v>
      </c>
      <c r="H187" s="71"/>
      <c r="I187" s="71" t="s">
        <v>657</v>
      </c>
      <c r="J187" s="18"/>
      <c r="K187" s="16" t="s">
        <v>235</v>
      </c>
      <c r="L187" s="19" t="str">
        <f t="shared" si="2"/>
        <v>xMag Hwt Exp</v>
      </c>
      <c r="M187" s="72" t="s">
        <v>254</v>
      </c>
      <c r="N187" s="18" t="s">
        <v>890</v>
      </c>
      <c r="O187" s="71">
        <v>541623</v>
      </c>
      <c r="P187" s="71" t="s">
        <v>49</v>
      </c>
      <c r="Q187" s="72" t="s">
        <v>61</v>
      </c>
      <c r="R187" s="77" t="s">
        <v>389</v>
      </c>
      <c r="S187"/>
    </row>
    <row r="188" spans="2:19" ht="12.75">
      <c r="B188" s="69"/>
      <c r="C188" s="13">
        <v>189</v>
      </c>
      <c r="D188" s="14">
        <v>1</v>
      </c>
      <c r="E188" s="15">
        <f>IF(K188="","",COUNTIF(K$7:K188,K188))</f>
        <v>8</v>
      </c>
      <c r="F188" s="15">
        <f>IF(J188="","",COUNTIF(J$7:J188,J188))</f>
      </c>
      <c r="G188" s="16">
        <f>IF(L188="","",COUNTIF(L$7:L188,L188))</f>
        <v>7</v>
      </c>
      <c r="H188" s="71"/>
      <c r="I188" s="71" t="s">
        <v>658</v>
      </c>
      <c r="J188" s="18"/>
      <c r="K188" s="16" t="s">
        <v>235</v>
      </c>
      <c r="L188" s="19" t="str">
        <f t="shared" si="2"/>
        <v>xMag Hwt Exp</v>
      </c>
      <c r="M188" s="72" t="s">
        <v>659</v>
      </c>
      <c r="N188" s="18"/>
      <c r="O188" s="71">
        <v>714029</v>
      </c>
      <c r="P188" s="71" t="s">
        <v>88</v>
      </c>
      <c r="Q188" s="72" t="s">
        <v>52</v>
      </c>
      <c r="R188" s="77" t="s">
        <v>389</v>
      </c>
      <c r="S188"/>
    </row>
    <row r="189" spans="2:19" ht="12.75">
      <c r="B189" s="69"/>
      <c r="C189" s="13">
        <v>190</v>
      </c>
      <c r="D189" s="14">
        <v>1</v>
      </c>
      <c r="E189" s="15">
        <f>IF(K189="","",COUNTIF(K$7:K189,K189))</f>
        <v>7</v>
      </c>
      <c r="F189" s="15">
        <f>IF(J189="","",COUNTIF(J$7:J189,J189))</f>
      </c>
      <c r="G189" s="16">
        <f>IF(L189="","",COUNTIF(L$7:L189,L189))</f>
      </c>
      <c r="H189" s="71" t="s">
        <v>660</v>
      </c>
      <c r="I189" s="71"/>
      <c r="J189" s="18"/>
      <c r="K189" s="16" t="s">
        <v>865</v>
      </c>
      <c r="L189" s="19">
        <f t="shared" si="2"/>
      </c>
      <c r="M189" s="72" t="s">
        <v>661</v>
      </c>
      <c r="N189" s="18" t="s">
        <v>892</v>
      </c>
      <c r="O189" s="71">
        <v>500312</v>
      </c>
      <c r="P189" s="71" t="s">
        <v>57</v>
      </c>
      <c r="Q189" s="72" t="s">
        <v>101</v>
      </c>
      <c r="R189" s="77" t="s">
        <v>389</v>
      </c>
      <c r="S189"/>
    </row>
    <row r="190" spans="2:19" ht="12.75">
      <c r="B190" s="69" t="s">
        <v>992</v>
      </c>
      <c r="C190" s="13">
        <v>191</v>
      </c>
      <c r="D190" s="14">
        <v>1</v>
      </c>
      <c r="E190" s="15">
        <f>IF(K190="","",COUNTIF(K$7:K190,K190))</f>
        <v>2</v>
      </c>
      <c r="F190" s="15">
        <f>IF(J190="","",COUNTIF(J$7:J190,J190))</f>
        <v>2</v>
      </c>
      <c r="G190" s="16">
        <f>IF(L190="","",COUNTIF(L$7:L190,L190))</f>
        <v>2</v>
      </c>
      <c r="H190" s="71"/>
      <c r="I190" s="71" t="s">
        <v>662</v>
      </c>
      <c r="J190" s="18" t="s">
        <v>185</v>
      </c>
      <c r="K190" s="16" t="s">
        <v>220</v>
      </c>
      <c r="L190" s="19" t="str">
        <f t="shared" si="2"/>
        <v>xMasters Exp</v>
      </c>
      <c r="M190" s="72" t="s">
        <v>663</v>
      </c>
      <c r="N190" s="18" t="s">
        <v>881</v>
      </c>
      <c r="O190" s="71">
        <v>612963</v>
      </c>
      <c r="P190" s="71" t="s">
        <v>57</v>
      </c>
      <c r="Q190" s="72" t="s">
        <v>664</v>
      </c>
      <c r="R190" s="77" t="s">
        <v>389</v>
      </c>
      <c r="S190"/>
    </row>
    <row r="191" spans="2:19" ht="12.75">
      <c r="B191" s="69"/>
      <c r="C191" s="13">
        <v>192</v>
      </c>
      <c r="D191" s="14">
        <v>1</v>
      </c>
      <c r="E191" s="15">
        <f>IF(K191="","",COUNTIF(K$7:K191,K191))</f>
        <v>3</v>
      </c>
      <c r="F191" s="15">
        <f>IF(J191="","",COUNTIF(J$7:J191,J191))</f>
        <v>3</v>
      </c>
      <c r="G191" s="16">
        <f>IF(L191="","",COUNTIF(L$7:L191,L191))</f>
        <v>3</v>
      </c>
      <c r="H191" s="71"/>
      <c r="I191" s="71" t="s">
        <v>665</v>
      </c>
      <c r="J191" s="18" t="s">
        <v>185</v>
      </c>
      <c r="K191" s="16" t="s">
        <v>220</v>
      </c>
      <c r="L191" s="19" t="str">
        <f t="shared" si="2"/>
        <v>xMasters Exp</v>
      </c>
      <c r="M191" s="72" t="s">
        <v>666</v>
      </c>
      <c r="N191" s="18" t="s">
        <v>890</v>
      </c>
      <c r="O191" s="71">
        <v>398668</v>
      </c>
      <c r="P191" s="71" t="s">
        <v>667</v>
      </c>
      <c r="Q191" s="72" t="s">
        <v>668</v>
      </c>
      <c r="R191" s="77" t="s">
        <v>389</v>
      </c>
      <c r="S191"/>
    </row>
    <row r="192" spans="2:19" ht="12.75">
      <c r="B192" s="69" t="s">
        <v>992</v>
      </c>
      <c r="C192" s="13">
        <v>193</v>
      </c>
      <c r="D192" s="14">
        <v>1</v>
      </c>
      <c r="E192" s="15">
        <f>IF(K192="","",COUNTIF(K$7:K192,K192))</f>
        <v>1</v>
      </c>
      <c r="F192" s="15">
        <f>IF(J192="","",COUNTIF(J$7:J192,J192))</f>
        <v>4</v>
      </c>
      <c r="G192" s="16">
        <f>IF(L192="","",COUNTIF(L$7:L192,L192))</f>
        <v>1</v>
      </c>
      <c r="H192" s="71"/>
      <c r="I192" s="71" t="s">
        <v>669</v>
      </c>
      <c r="J192" s="18" t="s">
        <v>185</v>
      </c>
      <c r="K192" s="16" t="s">
        <v>243</v>
      </c>
      <c r="L192" s="19" t="str">
        <f t="shared" si="2"/>
        <v>xLegends Exp</v>
      </c>
      <c r="M192" s="72" t="s">
        <v>313</v>
      </c>
      <c r="N192" s="18"/>
      <c r="O192" s="71">
        <v>651015</v>
      </c>
      <c r="P192" s="71" t="s">
        <v>47</v>
      </c>
      <c r="Q192" s="72" t="s">
        <v>939</v>
      </c>
      <c r="R192" s="79" t="s">
        <v>940</v>
      </c>
      <c r="S192"/>
    </row>
    <row r="193" spans="2:19" ht="12.75">
      <c r="B193" s="69"/>
      <c r="C193" s="13">
        <v>195</v>
      </c>
      <c r="D193" s="14">
        <v>1</v>
      </c>
      <c r="E193" s="15">
        <f>IF(K193="","",COUNTIF(K$7:K193,K193))</f>
        <v>4</v>
      </c>
      <c r="F193" s="15">
        <f>IF(J193="","",COUNTIF(J$7:J193,J193))</f>
        <v>5</v>
      </c>
      <c r="G193" s="16">
        <f>IF(L193="","",COUNTIF(L$7:L193,L193))</f>
        <v>4</v>
      </c>
      <c r="H193" s="71"/>
      <c r="I193" s="71" t="s">
        <v>670</v>
      </c>
      <c r="J193" s="18" t="s">
        <v>185</v>
      </c>
      <c r="K193" s="16" t="s">
        <v>220</v>
      </c>
      <c r="L193" s="19" t="str">
        <f t="shared" si="2"/>
        <v>xMasters Exp</v>
      </c>
      <c r="M193" s="72" t="s">
        <v>671</v>
      </c>
      <c r="N193" s="18" t="s">
        <v>370</v>
      </c>
      <c r="O193" s="71">
        <v>775497</v>
      </c>
      <c r="P193" s="71" t="s">
        <v>57</v>
      </c>
      <c r="Q193" s="72" t="s">
        <v>158</v>
      </c>
      <c r="R193" s="77" t="s">
        <v>389</v>
      </c>
      <c r="S193"/>
    </row>
    <row r="194" spans="2:19" ht="12.75">
      <c r="B194" s="69"/>
      <c r="C194" s="13">
        <v>196</v>
      </c>
      <c r="D194" s="14">
        <v>1</v>
      </c>
      <c r="E194" s="15">
        <f>IF(K194="","",COUNTIF(K$7:K194,K194))</f>
        <v>5</v>
      </c>
      <c r="F194" s="15">
        <f>IF(J194="","",COUNTIF(J$7:J194,J194))</f>
        <v>6</v>
      </c>
      <c r="G194" s="16">
        <f>IF(L194="","",COUNTIF(L$7:L194,L194))</f>
        <v>5</v>
      </c>
      <c r="H194" s="71"/>
      <c r="I194" s="71" t="s">
        <v>190</v>
      </c>
      <c r="J194" s="18" t="s">
        <v>185</v>
      </c>
      <c r="K194" s="16" t="s">
        <v>220</v>
      </c>
      <c r="L194" s="19" t="str">
        <f t="shared" si="2"/>
        <v>xMasters Exp</v>
      </c>
      <c r="M194" s="72" t="s">
        <v>318</v>
      </c>
      <c r="N194" s="18"/>
      <c r="O194" s="71">
        <v>629959</v>
      </c>
      <c r="P194" s="71" t="s">
        <v>47</v>
      </c>
      <c r="Q194" s="72" t="s">
        <v>191</v>
      </c>
      <c r="R194" s="77" t="s">
        <v>389</v>
      </c>
      <c r="S194"/>
    </row>
    <row r="195" spans="2:19" ht="12.75">
      <c r="B195" s="69"/>
      <c r="C195" s="13">
        <v>197</v>
      </c>
      <c r="D195" s="14">
        <v>1</v>
      </c>
      <c r="E195" s="15">
        <f>IF(K195="","",COUNTIF(K$7:K195,K195))</f>
        <v>6</v>
      </c>
      <c r="F195" s="15">
        <f>IF(J195="","",COUNTIF(J$7:J195,J195))</f>
        <v>7</v>
      </c>
      <c r="G195" s="16">
        <f>IF(L195="","",COUNTIF(L$7:L195,L195))</f>
      </c>
      <c r="H195" s="71" t="s">
        <v>186</v>
      </c>
      <c r="I195" s="71"/>
      <c r="J195" s="18" t="s">
        <v>185</v>
      </c>
      <c r="K195" s="16" t="s">
        <v>220</v>
      </c>
      <c r="L195" s="19">
        <f t="shared" si="2"/>
      </c>
      <c r="M195" s="72" t="s">
        <v>315</v>
      </c>
      <c r="N195" s="18" t="s">
        <v>889</v>
      </c>
      <c r="O195" s="71">
        <v>540500</v>
      </c>
      <c r="P195" s="71" t="s">
        <v>57</v>
      </c>
      <c r="Q195" s="72" t="s">
        <v>113</v>
      </c>
      <c r="R195" s="77" t="s">
        <v>393</v>
      </c>
      <c r="S195"/>
    </row>
    <row r="196" spans="2:19" ht="12.75">
      <c r="B196" s="69"/>
      <c r="C196" s="13">
        <v>198</v>
      </c>
      <c r="D196" s="14">
        <v>1</v>
      </c>
      <c r="E196" s="15">
        <f>IF(K196="","",COUNTIF(K$7:K196,K196))</f>
        <v>7</v>
      </c>
      <c r="F196" s="15">
        <f>IF(J196="","",COUNTIF(J$7:J196,J196))</f>
        <v>8</v>
      </c>
      <c r="G196" s="16">
        <f>IF(L196="","",COUNTIF(L$7:L196,L196))</f>
        <v>6</v>
      </c>
      <c r="H196" s="71"/>
      <c r="I196" s="71" t="s">
        <v>672</v>
      </c>
      <c r="J196" s="18" t="s">
        <v>185</v>
      </c>
      <c r="K196" s="16" t="s">
        <v>220</v>
      </c>
      <c r="L196" s="19" t="str">
        <f t="shared" si="2"/>
        <v>xMasters Exp</v>
      </c>
      <c r="M196" s="72" t="s">
        <v>673</v>
      </c>
      <c r="N196" s="18" t="s">
        <v>887</v>
      </c>
      <c r="O196" s="71">
        <v>374610</v>
      </c>
      <c r="P196" s="71" t="s">
        <v>47</v>
      </c>
      <c r="Q196" s="72" t="s">
        <v>101</v>
      </c>
      <c r="R196" s="77" t="s">
        <v>389</v>
      </c>
      <c r="S196"/>
    </row>
    <row r="197" spans="2:19" ht="12.75">
      <c r="B197" s="69"/>
      <c r="C197" s="13">
        <v>199</v>
      </c>
      <c r="D197" s="14">
        <v>1</v>
      </c>
      <c r="E197" s="15">
        <f>IF(K197="","",COUNTIF(K$7:K197,K197))</f>
        <v>8</v>
      </c>
      <c r="F197" s="15">
        <f>IF(J197="","",COUNTIF(J$7:J197,J197))</f>
        <v>9</v>
      </c>
      <c r="G197" s="16">
        <f>IF(L197="","",COUNTIF(L$7:L197,L197))</f>
        <v>7</v>
      </c>
      <c r="H197" s="71"/>
      <c r="I197" s="71" t="s">
        <v>674</v>
      </c>
      <c r="J197" s="18" t="s">
        <v>185</v>
      </c>
      <c r="K197" s="16" t="s">
        <v>220</v>
      </c>
      <c r="L197" s="19" t="str">
        <f t="shared" si="2"/>
        <v>xMasters Exp</v>
      </c>
      <c r="M197" s="72" t="s">
        <v>27</v>
      </c>
      <c r="N197" s="18"/>
      <c r="O197" s="71">
        <v>398474</v>
      </c>
      <c r="P197" s="71" t="s">
        <v>47</v>
      </c>
      <c r="Q197" s="72" t="s">
        <v>160</v>
      </c>
      <c r="R197" s="77" t="s">
        <v>389</v>
      </c>
      <c r="S197"/>
    </row>
    <row r="198" spans="2:19" ht="12.75">
      <c r="B198" s="69"/>
      <c r="C198" s="13">
        <v>202</v>
      </c>
      <c r="D198" s="14">
        <v>1</v>
      </c>
      <c r="E198" s="15">
        <f>IF(K198="","",COUNTIF(K$7:K198,K198))</f>
        <v>9</v>
      </c>
      <c r="F198" s="15">
        <f>IF(J198="","",COUNTIF(J$7:J198,J198))</f>
      </c>
      <c r="G198" s="16">
        <f>IF(L198="","",COUNTIF(L$7:L198,L198))</f>
        <v>8</v>
      </c>
      <c r="H198" s="71"/>
      <c r="I198" s="71" t="s">
        <v>675</v>
      </c>
      <c r="J198" s="18"/>
      <c r="K198" s="16" t="s">
        <v>235</v>
      </c>
      <c r="L198" s="19" t="str">
        <f t="shared" si="2"/>
        <v>xMag Hwt Exp</v>
      </c>
      <c r="M198" s="72" t="s">
        <v>1</v>
      </c>
      <c r="N198" s="18" t="s">
        <v>72</v>
      </c>
      <c r="O198" s="71">
        <v>769516</v>
      </c>
      <c r="P198" s="71" t="s">
        <v>57</v>
      </c>
      <c r="Q198" s="72" t="s">
        <v>104</v>
      </c>
      <c r="R198" s="77" t="s">
        <v>389</v>
      </c>
      <c r="S198"/>
    </row>
    <row r="199" spans="2:19" ht="12.75">
      <c r="B199" s="69"/>
      <c r="C199" s="13">
        <v>203</v>
      </c>
      <c r="D199" s="14">
        <v>1</v>
      </c>
      <c r="E199" s="15">
        <f>IF(K199="","",COUNTIF(K$7:K199,K199))</f>
        <v>10</v>
      </c>
      <c r="F199" s="15">
        <f>IF(J199="","",COUNTIF(J$7:J199,J199))</f>
      </c>
      <c r="G199" s="16">
        <f>IF(L199="","",COUNTIF(L$7:L199,L199))</f>
        <v>9</v>
      </c>
      <c r="H199" s="71"/>
      <c r="I199" s="71" t="s">
        <v>386</v>
      </c>
      <c r="J199" s="18"/>
      <c r="K199" s="16" t="s">
        <v>235</v>
      </c>
      <c r="L199" s="19" t="str">
        <f t="shared" si="2"/>
        <v>xMag Hwt Exp</v>
      </c>
      <c r="M199" s="72" t="s">
        <v>385</v>
      </c>
      <c r="N199" s="18" t="s">
        <v>376</v>
      </c>
      <c r="O199" s="71">
        <v>630000</v>
      </c>
      <c r="P199" s="71" t="s">
        <v>57</v>
      </c>
      <c r="Q199" s="72" t="s">
        <v>676</v>
      </c>
      <c r="R199" s="77" t="s">
        <v>389</v>
      </c>
      <c r="S199"/>
    </row>
    <row r="200" spans="2:19" ht="12.75">
      <c r="B200" s="69"/>
      <c r="C200" s="13">
        <v>205</v>
      </c>
      <c r="D200" s="14">
        <v>1</v>
      </c>
      <c r="E200" s="15">
        <f>IF(K200="","",COUNTIF(K$7:K200,K200))</f>
        <v>13</v>
      </c>
      <c r="F200" s="15">
        <f>IF(J200="","",COUNTIF(J$7:J200,J200))</f>
      </c>
      <c r="G200" s="16">
        <f>IF(L200="","",COUNTIF(L$7:L200,L200))</f>
        <v>11</v>
      </c>
      <c r="H200" s="71"/>
      <c r="I200" s="71" t="s">
        <v>379</v>
      </c>
      <c r="J200" s="18"/>
      <c r="K200" s="16" t="s">
        <v>233</v>
      </c>
      <c r="L200" s="19" t="str">
        <f aca="true" t="shared" si="3" ref="L200:L263">IF(I200="","","x"&amp;K200)</f>
        <v>xSen Hwt Int</v>
      </c>
      <c r="M200" s="72" t="s">
        <v>677</v>
      </c>
      <c r="N200" s="18" t="s">
        <v>877</v>
      </c>
      <c r="O200" s="71">
        <v>882517</v>
      </c>
      <c r="P200" s="71" t="s">
        <v>49</v>
      </c>
      <c r="Q200" s="72" t="s">
        <v>134</v>
      </c>
      <c r="R200" s="77" t="s">
        <v>389</v>
      </c>
      <c r="S200"/>
    </row>
    <row r="201" spans="2:19" ht="12.75">
      <c r="B201" s="69"/>
      <c r="C201" s="13">
        <v>206</v>
      </c>
      <c r="D201" s="14">
        <v>1</v>
      </c>
      <c r="E201" s="15">
        <f>IF(K201="","",COUNTIF(K$7:K201,K201))</f>
        <v>4</v>
      </c>
      <c r="F201" s="15">
        <f>IF(J201="","",COUNTIF(J$7:J201,J201))</f>
      </c>
      <c r="G201" s="16">
        <f>IF(L201="","",COUNTIF(L$7:L201,L201))</f>
        <v>2</v>
      </c>
      <c r="H201" s="71"/>
      <c r="I201" s="71" t="s">
        <v>678</v>
      </c>
      <c r="J201" s="18"/>
      <c r="K201" s="16" t="s">
        <v>236</v>
      </c>
      <c r="L201" s="19" t="str">
        <f t="shared" si="3"/>
        <v>xMag Hwt Int</v>
      </c>
      <c r="M201" s="72" t="s">
        <v>323</v>
      </c>
      <c r="N201" s="18" t="s">
        <v>891</v>
      </c>
      <c r="O201" s="71">
        <v>2004243</v>
      </c>
      <c r="P201" s="71" t="s">
        <v>49</v>
      </c>
      <c r="Q201" s="72" t="s">
        <v>148</v>
      </c>
      <c r="R201" s="77" t="s">
        <v>389</v>
      </c>
      <c r="S201"/>
    </row>
    <row r="202" spans="2:19" ht="12.75">
      <c r="B202" s="69"/>
      <c r="C202" s="13">
        <v>207</v>
      </c>
      <c r="D202" s="14">
        <v>1</v>
      </c>
      <c r="E202" s="15">
        <f>IF(K202="","",COUNTIF(K$7:K202,K202))</f>
        <v>9</v>
      </c>
      <c r="F202" s="15">
        <f>IF(J202="","",COUNTIF(J$7:J202,J202))</f>
        <v>10</v>
      </c>
      <c r="G202" s="16">
        <f>IF(L202="","",COUNTIF(L$7:L202,L202))</f>
        <v>8</v>
      </c>
      <c r="H202" s="71"/>
      <c r="I202" s="71" t="s">
        <v>679</v>
      </c>
      <c r="J202" s="18" t="s">
        <v>185</v>
      </c>
      <c r="K202" s="16" t="s">
        <v>220</v>
      </c>
      <c r="L202" s="19" t="str">
        <f t="shared" si="3"/>
        <v>xMasters Exp</v>
      </c>
      <c r="M202" s="72" t="s">
        <v>680</v>
      </c>
      <c r="N202" s="18" t="s">
        <v>375</v>
      </c>
      <c r="O202" s="71">
        <v>481926</v>
      </c>
      <c r="P202" s="71" t="s">
        <v>51</v>
      </c>
      <c r="Q202" s="72" t="s">
        <v>193</v>
      </c>
      <c r="R202" s="77" t="s">
        <v>389</v>
      </c>
      <c r="S202"/>
    </row>
    <row r="203" spans="2:19" ht="12.75">
      <c r="B203" s="69"/>
      <c r="C203" s="13">
        <v>208</v>
      </c>
      <c r="D203" s="14">
        <v>1</v>
      </c>
      <c r="E203" s="15">
        <f>IF(K203="","",COUNTIF(K$7:K203,K203))</f>
        <v>2</v>
      </c>
      <c r="F203" s="15">
        <f>IF(J203="","",COUNTIF(J$7:J203,J203))</f>
      </c>
      <c r="G203" s="16">
        <f>IF(L203="","",COUNTIF(L$7:L203,L203))</f>
        <v>2</v>
      </c>
      <c r="H203" s="71"/>
      <c r="I203" s="71" t="s">
        <v>681</v>
      </c>
      <c r="J203" s="18"/>
      <c r="K203" s="16" t="s">
        <v>883</v>
      </c>
      <c r="L203" s="19" t="str">
        <f t="shared" si="3"/>
        <v>xWomen Int</v>
      </c>
      <c r="M203" s="72" t="s">
        <v>317</v>
      </c>
      <c r="N203" s="18" t="s">
        <v>918</v>
      </c>
      <c r="O203" s="71">
        <v>1900176</v>
      </c>
      <c r="P203" s="71" t="s">
        <v>47</v>
      </c>
      <c r="Q203" s="72" t="s">
        <v>133</v>
      </c>
      <c r="R203" s="77" t="s">
        <v>389</v>
      </c>
      <c r="S203"/>
    </row>
    <row r="204" spans="2:19" ht="12.75">
      <c r="B204" s="69"/>
      <c r="C204" s="13">
        <v>211</v>
      </c>
      <c r="D204" s="14">
        <v>1</v>
      </c>
      <c r="E204" s="15">
        <f>IF(K204="","",COUNTIF(K$7:K204,K204))</f>
        <v>2</v>
      </c>
      <c r="F204" s="15">
        <f>IF(J204="","",COUNTIF(J$7:J204,J204))</f>
        <v>11</v>
      </c>
      <c r="G204" s="16">
        <f>IF(L204="","",COUNTIF(L$7:L204,L204))</f>
        <v>2</v>
      </c>
      <c r="H204" s="71"/>
      <c r="I204" s="71" t="s">
        <v>682</v>
      </c>
      <c r="J204" s="18" t="s">
        <v>185</v>
      </c>
      <c r="K204" s="16" t="s">
        <v>243</v>
      </c>
      <c r="L204" s="19" t="str">
        <f t="shared" si="3"/>
        <v>xLegends Exp</v>
      </c>
      <c r="M204" s="72" t="s">
        <v>683</v>
      </c>
      <c r="N204" s="18" t="s">
        <v>874</v>
      </c>
      <c r="O204" s="71">
        <v>768281</v>
      </c>
      <c r="P204" s="71" t="s">
        <v>47</v>
      </c>
      <c r="Q204" s="72" t="s">
        <v>76</v>
      </c>
      <c r="R204" s="77" t="s">
        <v>389</v>
      </c>
      <c r="S204"/>
    </row>
    <row r="205" spans="2:19" ht="12.75">
      <c r="B205" s="69"/>
      <c r="C205" s="13">
        <v>212</v>
      </c>
      <c r="D205" s="14">
        <v>1</v>
      </c>
      <c r="E205" s="15">
        <f>IF(K205="","",COUNTIF(K$7:K205,K205))</f>
        <v>3</v>
      </c>
      <c r="F205" s="15">
        <f>IF(J205="","",COUNTIF(J$7:J205,J205))</f>
        <v>12</v>
      </c>
      <c r="G205" s="16">
        <f>IF(L205="","",COUNTIF(L$7:L205,L205))</f>
        <v>3</v>
      </c>
      <c r="H205" s="71"/>
      <c r="I205" s="71" t="s">
        <v>684</v>
      </c>
      <c r="J205" s="18" t="s">
        <v>185</v>
      </c>
      <c r="K205" s="16" t="s">
        <v>243</v>
      </c>
      <c r="L205" s="19" t="str">
        <f t="shared" si="3"/>
        <v>xLegends Exp</v>
      </c>
      <c r="M205" s="72" t="s">
        <v>319</v>
      </c>
      <c r="N205" s="18" t="s">
        <v>376</v>
      </c>
      <c r="O205" s="71">
        <v>632549</v>
      </c>
      <c r="P205" s="71" t="s">
        <v>47</v>
      </c>
      <c r="Q205" s="72" t="s">
        <v>128</v>
      </c>
      <c r="R205" s="77" t="s">
        <v>389</v>
      </c>
      <c r="S205"/>
    </row>
    <row r="206" spans="2:19" ht="12.75">
      <c r="B206" s="69"/>
      <c r="C206" s="13">
        <v>214</v>
      </c>
      <c r="D206" s="14">
        <v>1</v>
      </c>
      <c r="E206" s="15">
        <f>IF(K206="","",COUNTIF(K$7:K206,K206))</f>
        <v>4</v>
      </c>
      <c r="F206" s="15">
        <f>IF(J206="","",COUNTIF(J$7:J206,J206))</f>
        <v>13</v>
      </c>
      <c r="G206" s="16">
        <f>IF(L206="","",COUNTIF(L$7:L206,L206))</f>
        <v>4</v>
      </c>
      <c r="H206" s="71"/>
      <c r="I206" s="71" t="s">
        <v>189</v>
      </c>
      <c r="J206" s="18" t="s">
        <v>185</v>
      </c>
      <c r="K206" s="16" t="s">
        <v>243</v>
      </c>
      <c r="L206" s="19" t="str">
        <f t="shared" si="3"/>
        <v>xLegends Exp</v>
      </c>
      <c r="M206" s="72" t="s">
        <v>314</v>
      </c>
      <c r="N206" s="18" t="s">
        <v>376</v>
      </c>
      <c r="O206" s="71">
        <v>263621</v>
      </c>
      <c r="P206" s="71" t="s">
        <v>49</v>
      </c>
      <c r="Q206" s="72" t="s">
        <v>188</v>
      </c>
      <c r="R206" s="77" t="s">
        <v>389</v>
      </c>
      <c r="S206"/>
    </row>
    <row r="207" spans="2:19" ht="12.75">
      <c r="B207" s="69"/>
      <c r="C207" s="13">
        <v>215</v>
      </c>
      <c r="D207" s="14">
        <v>1</v>
      </c>
      <c r="E207" s="15">
        <f>IF(K207="","",COUNTIF(K$7:K207,K207))</f>
        <v>10</v>
      </c>
      <c r="F207" s="15">
        <f>IF(J207="","",COUNTIF(J$7:J207,J207))</f>
        <v>14</v>
      </c>
      <c r="G207" s="16">
        <f>IF(L207="","",COUNTIF(L$7:L207,L207))</f>
        <v>9</v>
      </c>
      <c r="H207" s="71"/>
      <c r="I207" s="71" t="s">
        <v>192</v>
      </c>
      <c r="J207" s="18" t="s">
        <v>185</v>
      </c>
      <c r="K207" s="16" t="s">
        <v>220</v>
      </c>
      <c r="L207" s="19" t="str">
        <f t="shared" si="3"/>
        <v>xMasters Exp</v>
      </c>
      <c r="M207" s="72" t="s">
        <v>320</v>
      </c>
      <c r="N207" s="18" t="s">
        <v>376</v>
      </c>
      <c r="O207" s="71">
        <v>404185</v>
      </c>
      <c r="P207" s="71" t="s">
        <v>51</v>
      </c>
      <c r="Q207" s="72" t="s">
        <v>130</v>
      </c>
      <c r="R207" s="77" t="s">
        <v>389</v>
      </c>
      <c r="S207"/>
    </row>
    <row r="208" spans="2:19" ht="12.75">
      <c r="B208" s="69"/>
      <c r="C208" s="13">
        <v>216</v>
      </c>
      <c r="D208" s="14">
        <v>1</v>
      </c>
      <c r="E208" s="15">
        <f>IF(K208="","",COUNTIF(K$7:K208,K208))</f>
        <v>5</v>
      </c>
      <c r="F208" s="15">
        <f>IF(J208="","",COUNTIF(J$7:J208,J208))</f>
      </c>
      <c r="G208" s="16">
        <f>IF(L208="","",COUNTIF(L$7:L208,L208))</f>
        <v>3</v>
      </c>
      <c r="H208" s="71"/>
      <c r="I208" s="71" t="s">
        <v>685</v>
      </c>
      <c r="J208" s="18"/>
      <c r="K208" s="16" t="s">
        <v>236</v>
      </c>
      <c r="L208" s="19" t="str">
        <f t="shared" si="3"/>
        <v>xMag Hwt Int</v>
      </c>
      <c r="M208" s="72" t="s">
        <v>0</v>
      </c>
      <c r="N208" s="18" t="s">
        <v>890</v>
      </c>
      <c r="O208" s="71">
        <v>290910</v>
      </c>
      <c r="P208" s="71" t="s">
        <v>47</v>
      </c>
      <c r="Q208" s="72" t="s">
        <v>921</v>
      </c>
      <c r="R208" s="77" t="s">
        <v>389</v>
      </c>
      <c r="S208"/>
    </row>
    <row r="209" spans="2:19" ht="12.75">
      <c r="B209" s="69"/>
      <c r="C209" s="13">
        <v>217</v>
      </c>
      <c r="D209" s="14">
        <v>1</v>
      </c>
      <c r="E209" s="15">
        <f>IF(K209="","",COUNTIF(K$7:K209,K209))</f>
        <v>10</v>
      </c>
      <c r="F209" s="15">
        <f>IF(J209="","",COUNTIF(J$7:J209,J209))</f>
      </c>
      <c r="G209" s="16">
        <f>IF(L209="","",COUNTIF(L$7:L209,L209))</f>
        <v>5</v>
      </c>
      <c r="H209" s="71"/>
      <c r="I209" s="71">
        <v>35</v>
      </c>
      <c r="J209" s="18"/>
      <c r="K209" s="16" t="s">
        <v>212</v>
      </c>
      <c r="L209" s="19" t="str">
        <f t="shared" si="3"/>
        <v>xHWT Nov</v>
      </c>
      <c r="M209" s="72" t="s">
        <v>309</v>
      </c>
      <c r="N209" s="18"/>
      <c r="O209" s="71">
        <v>1102610</v>
      </c>
      <c r="P209" s="71" t="s">
        <v>47</v>
      </c>
      <c r="Q209" s="72" t="s">
        <v>159</v>
      </c>
      <c r="R209" s="77" t="s">
        <v>389</v>
      </c>
      <c r="S209"/>
    </row>
    <row r="210" spans="2:19" ht="12.75">
      <c r="B210" s="69"/>
      <c r="C210" s="13">
        <v>218</v>
      </c>
      <c r="D210" s="14">
        <v>1</v>
      </c>
      <c r="E210" s="15">
        <f>IF(K210="","",COUNTIF(K$7:K210,K210))</f>
        <v>14</v>
      </c>
      <c r="F210" s="15">
        <f>IF(J210="","",COUNTIF(J$7:J210,J210))</f>
      </c>
      <c r="G210" s="16">
        <f>IF(L210="","",COUNTIF(L$7:L210,L210))</f>
        <v>12</v>
      </c>
      <c r="H210" s="71"/>
      <c r="I210" s="71">
        <v>7291</v>
      </c>
      <c r="J210" s="18"/>
      <c r="K210" s="16" t="s">
        <v>233</v>
      </c>
      <c r="L210" s="19" t="str">
        <f t="shared" si="3"/>
        <v>xSen Hwt Int</v>
      </c>
      <c r="M210" s="72" t="s">
        <v>686</v>
      </c>
      <c r="N210" s="18" t="s">
        <v>887</v>
      </c>
      <c r="O210" s="71">
        <v>817094</v>
      </c>
      <c r="P210" s="71" t="s">
        <v>51</v>
      </c>
      <c r="Q210" s="72" t="s">
        <v>146</v>
      </c>
      <c r="R210" s="77" t="s">
        <v>389</v>
      </c>
      <c r="S210"/>
    </row>
    <row r="211" spans="2:19" ht="12.75">
      <c r="B211" s="69"/>
      <c r="C211" s="13">
        <v>219</v>
      </c>
      <c r="D211" s="14">
        <v>1</v>
      </c>
      <c r="E211" s="15">
        <f>IF(K211="","",COUNTIF(K$7:K211,K211))</f>
        <v>6</v>
      </c>
      <c r="F211" s="15">
        <f>IF(J211="","",COUNTIF(J$7:J211,J211))</f>
      </c>
      <c r="G211" s="16">
        <f>IF(L211="","",COUNTIF(L$7:L211,L211))</f>
        <v>4</v>
      </c>
      <c r="H211" s="71"/>
      <c r="I211" s="71" t="s">
        <v>687</v>
      </c>
      <c r="J211" s="18"/>
      <c r="K211" s="16" t="s">
        <v>236</v>
      </c>
      <c r="L211" s="19" t="str">
        <f t="shared" si="3"/>
        <v>xMag Hwt Int</v>
      </c>
      <c r="M211" s="72" t="s">
        <v>688</v>
      </c>
      <c r="N211" s="18" t="s">
        <v>370</v>
      </c>
      <c r="O211" s="71">
        <v>268260</v>
      </c>
      <c r="P211" s="71" t="s">
        <v>51</v>
      </c>
      <c r="Q211" s="72" t="s">
        <v>174</v>
      </c>
      <c r="R211" s="77" t="s">
        <v>389</v>
      </c>
      <c r="S211"/>
    </row>
    <row r="212" spans="2:19" ht="12.75">
      <c r="B212" s="69"/>
      <c r="C212" s="13">
        <v>220</v>
      </c>
      <c r="D212" s="14">
        <v>1</v>
      </c>
      <c r="E212" s="15">
        <f>IF(K212="","",COUNTIF(K$7:K212,K212))</f>
        <v>6</v>
      </c>
      <c r="F212" s="15">
        <f>IF(J212="","",COUNTIF(J$7:J212,J212))</f>
      </c>
      <c r="G212" s="16">
        <f>IF(L212="","",COUNTIF(L$7:L212,L212))</f>
        <v>6</v>
      </c>
      <c r="H212" s="71"/>
      <c r="I212" s="71" t="s">
        <v>689</v>
      </c>
      <c r="J212" s="18"/>
      <c r="K212" s="16" t="s">
        <v>868</v>
      </c>
      <c r="L212" s="19" t="str">
        <f t="shared" si="3"/>
        <v>xSen Lwt Int</v>
      </c>
      <c r="M212" s="72" t="s">
        <v>690</v>
      </c>
      <c r="N212" s="18" t="s">
        <v>887</v>
      </c>
      <c r="O212" s="71">
        <v>248144</v>
      </c>
      <c r="P212" s="71" t="s">
        <v>47</v>
      </c>
      <c r="Q212" s="72" t="s">
        <v>132</v>
      </c>
      <c r="R212" s="77" t="s">
        <v>389</v>
      </c>
      <c r="S212"/>
    </row>
    <row r="213" spans="2:19" ht="12.75">
      <c r="B213" s="69" t="s">
        <v>992</v>
      </c>
      <c r="C213" s="13">
        <v>221</v>
      </c>
      <c r="D213" s="14">
        <v>1</v>
      </c>
      <c r="E213" s="15">
        <f>IF(K213="","",COUNTIF(K$7:K213,K213))</f>
        <v>1</v>
      </c>
      <c r="F213" s="15">
        <f>IF(J213="","",COUNTIF(J$7:J213,J213))</f>
      </c>
      <c r="G213" s="16">
        <f>IF(L213="","",COUNTIF(L$7:L213,L213))</f>
        <v>1</v>
      </c>
      <c r="H213" s="71"/>
      <c r="I213" s="71" t="s">
        <v>691</v>
      </c>
      <c r="J213" s="18"/>
      <c r="K213" s="16" t="s">
        <v>869</v>
      </c>
      <c r="L213" s="19" t="str">
        <f t="shared" si="3"/>
        <v>xMag Lwt Int</v>
      </c>
      <c r="M213" s="72" t="s">
        <v>692</v>
      </c>
      <c r="N213" s="18" t="s">
        <v>887</v>
      </c>
      <c r="O213" s="71">
        <v>882746</v>
      </c>
      <c r="P213" s="71" t="s">
        <v>57</v>
      </c>
      <c r="Q213" s="72" t="s">
        <v>74</v>
      </c>
      <c r="R213" s="77" t="s">
        <v>389</v>
      </c>
      <c r="S213"/>
    </row>
    <row r="214" spans="2:19" ht="12.75">
      <c r="B214" s="69"/>
      <c r="C214" s="13">
        <v>222</v>
      </c>
      <c r="D214" s="14">
        <v>1</v>
      </c>
      <c r="E214" s="15">
        <f>IF(K214="","",COUNTIF(K$7:K214,K214))</f>
        <v>11</v>
      </c>
      <c r="F214" s="15">
        <f>IF(J214="","",COUNTIF(J$7:J214,J214))</f>
      </c>
      <c r="G214" s="16">
        <f>IF(L214="","",COUNTIF(L$7:L214,L214))</f>
        <v>6</v>
      </c>
      <c r="H214" s="71"/>
      <c r="I214" s="71">
        <v>517</v>
      </c>
      <c r="J214" s="18"/>
      <c r="K214" s="16" t="s">
        <v>212</v>
      </c>
      <c r="L214" s="19" t="str">
        <f t="shared" si="3"/>
        <v>xHWT Nov</v>
      </c>
      <c r="M214" s="72" t="s">
        <v>693</v>
      </c>
      <c r="N214" s="18" t="s">
        <v>372</v>
      </c>
      <c r="O214" s="71">
        <v>1011407</v>
      </c>
      <c r="P214" s="71" t="s">
        <v>47</v>
      </c>
      <c r="Q214" s="72" t="s">
        <v>694</v>
      </c>
      <c r="R214" s="77" t="s">
        <v>695</v>
      </c>
      <c r="S214"/>
    </row>
    <row r="215" spans="2:19" ht="12.75">
      <c r="B215" s="69" t="s">
        <v>992</v>
      </c>
      <c r="C215" s="13">
        <v>224</v>
      </c>
      <c r="D215" s="14">
        <v>1</v>
      </c>
      <c r="E215" s="15">
        <f>IF(K215="","",COUNTIF(K$7:K215,K215))</f>
        <v>1</v>
      </c>
      <c r="F215" s="15">
        <f>IF(J215="","",COUNTIF(J$7:J215,J215))</f>
      </c>
      <c r="G215" s="16">
        <f>IF(L215="","",COUNTIF(L$7:L215,L215))</f>
        <v>1</v>
      </c>
      <c r="H215" s="71"/>
      <c r="I215" s="71" t="s">
        <v>696</v>
      </c>
      <c r="J215" s="73"/>
      <c r="K215" s="16" t="s">
        <v>913</v>
      </c>
      <c r="L215" s="19" t="str">
        <f t="shared" si="3"/>
        <v>xMini Nov</v>
      </c>
      <c r="M215" s="72" t="s">
        <v>4</v>
      </c>
      <c r="N215" s="18" t="s">
        <v>894</v>
      </c>
      <c r="O215" s="71">
        <v>951436</v>
      </c>
      <c r="P215" s="71" t="s">
        <v>47</v>
      </c>
      <c r="Q215" s="72" t="s">
        <v>205</v>
      </c>
      <c r="R215" s="77" t="s">
        <v>389</v>
      </c>
      <c r="S215"/>
    </row>
    <row r="216" spans="2:19" ht="12.75">
      <c r="B216" s="69"/>
      <c r="C216" s="13">
        <v>225</v>
      </c>
      <c r="D216" s="14">
        <v>1</v>
      </c>
      <c r="E216" s="15">
        <f>IF(K216="","",COUNTIF(K$7:K216,K216))</f>
        <v>12</v>
      </c>
      <c r="F216" s="15">
        <f>IF(J216="","",COUNTIF(J$7:J216,J216))</f>
      </c>
      <c r="G216" s="16">
        <f>IF(L216="","",COUNTIF(L$7:L216,L216))</f>
        <v>7</v>
      </c>
      <c r="H216" s="71"/>
      <c r="I216" s="71">
        <v>7301</v>
      </c>
      <c r="J216" s="18"/>
      <c r="K216" s="16" t="s">
        <v>212</v>
      </c>
      <c r="L216" s="19" t="str">
        <f t="shared" si="3"/>
        <v>xHWT Nov</v>
      </c>
      <c r="M216" s="72" t="s">
        <v>697</v>
      </c>
      <c r="N216" s="18"/>
      <c r="O216" s="71">
        <v>2003337</v>
      </c>
      <c r="P216" s="71" t="s">
        <v>49</v>
      </c>
      <c r="Q216" s="72" t="s">
        <v>640</v>
      </c>
      <c r="R216" s="77" t="s">
        <v>389</v>
      </c>
      <c r="S216"/>
    </row>
    <row r="217" spans="2:19" ht="12.75">
      <c r="B217" s="69"/>
      <c r="C217" s="13">
        <v>227</v>
      </c>
      <c r="D217" s="14">
        <v>1</v>
      </c>
      <c r="E217" s="15">
        <f>IF(K217="","",COUNTIF(K$7:K217,K217))</f>
        <v>4</v>
      </c>
      <c r="F217" s="15">
        <f>IF(J217="","",COUNTIF(J$7:J217,J217))</f>
      </c>
      <c r="G217" s="16">
        <f>IF(L217="","",COUNTIF(L$7:L217,L217))</f>
        <v>4</v>
      </c>
      <c r="H217" s="71"/>
      <c r="I217" s="71" t="s">
        <v>698</v>
      </c>
      <c r="J217" s="18"/>
      <c r="K217" s="16" t="s">
        <v>234</v>
      </c>
      <c r="L217" s="19" t="str">
        <f t="shared" si="3"/>
        <v>xSen Hwt Nov</v>
      </c>
      <c r="M217" s="72" t="s">
        <v>699</v>
      </c>
      <c r="N217" s="18"/>
      <c r="O217" s="71">
        <v>2897259</v>
      </c>
      <c r="P217" s="71" t="s">
        <v>49</v>
      </c>
      <c r="Q217" s="72" t="s">
        <v>53</v>
      </c>
      <c r="R217" s="77" t="s">
        <v>389</v>
      </c>
      <c r="S217"/>
    </row>
    <row r="218" spans="2:19" ht="12.75">
      <c r="B218" s="69"/>
      <c r="C218" s="13">
        <v>228</v>
      </c>
      <c r="D218" s="14">
        <v>1</v>
      </c>
      <c r="E218" s="15">
        <f>IF(K218="","",COUNTIF(K$7:K218,K218))</f>
        <v>7</v>
      </c>
      <c r="F218" s="15">
        <f>IF(J218="","",COUNTIF(J$7:J218,J218))</f>
      </c>
      <c r="G218" s="16">
        <f>IF(L218="","",COUNTIF(L$7:L218,L218))</f>
        <v>5</v>
      </c>
      <c r="H218" s="71"/>
      <c r="I218" s="71" t="s">
        <v>700</v>
      </c>
      <c r="J218" s="18"/>
      <c r="K218" s="16" t="s">
        <v>236</v>
      </c>
      <c r="L218" s="19" t="str">
        <f t="shared" si="3"/>
        <v>xMag Hwt Int</v>
      </c>
      <c r="M218" s="72" t="s">
        <v>29</v>
      </c>
      <c r="N218" s="18" t="s">
        <v>933</v>
      </c>
      <c r="O218" s="71">
        <v>1091832</v>
      </c>
      <c r="P218" s="71" t="s">
        <v>47</v>
      </c>
      <c r="Q218" s="72" t="s">
        <v>87</v>
      </c>
      <c r="R218" s="77" t="s">
        <v>389</v>
      </c>
      <c r="S218"/>
    </row>
    <row r="219" spans="2:19" ht="12.75">
      <c r="B219" s="69"/>
      <c r="C219" s="13">
        <v>229</v>
      </c>
      <c r="D219" s="14">
        <v>1</v>
      </c>
      <c r="E219" s="15">
        <f>IF(K219="","",COUNTIF(K$7:K219,K219))</f>
        <v>11</v>
      </c>
      <c r="F219" s="15">
        <f>IF(J219="","",COUNTIF(J$7:J219,J219))</f>
        <v>15</v>
      </c>
      <c r="G219" s="16">
        <f>IF(L219="","",COUNTIF(L$7:L219,L219))</f>
        <v>10</v>
      </c>
      <c r="H219" s="71"/>
      <c r="I219" s="71" t="s">
        <v>701</v>
      </c>
      <c r="J219" s="18" t="s">
        <v>185</v>
      </c>
      <c r="K219" s="16" t="s">
        <v>220</v>
      </c>
      <c r="L219" s="19" t="str">
        <f t="shared" si="3"/>
        <v>xMasters Exp</v>
      </c>
      <c r="M219" s="72" t="s">
        <v>702</v>
      </c>
      <c r="N219" s="18"/>
      <c r="O219" s="71">
        <v>236286</v>
      </c>
      <c r="P219" s="71" t="s">
        <v>47</v>
      </c>
      <c r="Q219" s="72" t="s">
        <v>48</v>
      </c>
      <c r="R219" s="77" t="s">
        <v>389</v>
      </c>
      <c r="S219"/>
    </row>
    <row r="220" spans="2:19" ht="12.75">
      <c r="B220" s="69"/>
      <c r="C220" s="13">
        <v>231</v>
      </c>
      <c r="D220" s="14">
        <v>1</v>
      </c>
      <c r="E220" s="15">
        <f>IF(K220="","",COUNTIF(K$7:K220,K220))</f>
        <v>3</v>
      </c>
      <c r="F220" s="15">
        <f>IF(J220="","",COUNTIF(J$7:J220,J220))</f>
      </c>
      <c r="G220" s="16">
        <f>IF(L220="","",COUNTIF(L$7:L220,L220))</f>
        <v>2</v>
      </c>
      <c r="H220" s="71"/>
      <c r="I220" s="71" t="s">
        <v>703</v>
      </c>
      <c r="J220" s="18"/>
      <c r="K220" s="16" t="s">
        <v>241</v>
      </c>
      <c r="L220" s="19" t="str">
        <f t="shared" si="3"/>
        <v>xWomen Exp</v>
      </c>
      <c r="M220" s="72" t="s">
        <v>316</v>
      </c>
      <c r="N220" s="18" t="s">
        <v>897</v>
      </c>
      <c r="O220" s="71">
        <v>474428</v>
      </c>
      <c r="P220" s="71" t="s">
        <v>51</v>
      </c>
      <c r="Q220" s="72" t="s">
        <v>92</v>
      </c>
      <c r="R220" s="77" t="s">
        <v>389</v>
      </c>
      <c r="S220"/>
    </row>
    <row r="221" spans="2:19" ht="12.75">
      <c r="B221" s="69"/>
      <c r="C221" s="13">
        <v>232</v>
      </c>
      <c r="D221" s="14">
        <v>1</v>
      </c>
      <c r="E221" s="15">
        <f>IF(K221="","",COUNTIF(K$7:K221,K221))</f>
        <v>5</v>
      </c>
      <c r="F221" s="15">
        <f>IF(J221="","",COUNTIF(J$7:J221,J221))</f>
      </c>
      <c r="G221" s="16">
        <f>IF(L221="","",COUNTIF(L$7:L221,L221))</f>
        <v>5</v>
      </c>
      <c r="H221" s="71"/>
      <c r="I221" s="71">
        <v>7287</v>
      </c>
      <c r="J221" s="18"/>
      <c r="K221" s="16" t="s">
        <v>234</v>
      </c>
      <c r="L221" s="19" t="str">
        <f t="shared" si="3"/>
        <v>xSen Hwt Nov</v>
      </c>
      <c r="M221" s="72" t="s">
        <v>704</v>
      </c>
      <c r="N221" s="18" t="s">
        <v>372</v>
      </c>
      <c r="O221" s="71">
        <v>2159643</v>
      </c>
      <c r="P221" s="71" t="s">
        <v>49</v>
      </c>
      <c r="Q221" s="72" t="s">
        <v>114</v>
      </c>
      <c r="R221" s="77" t="s">
        <v>389</v>
      </c>
      <c r="S221"/>
    </row>
    <row r="222" spans="2:19" ht="12.75">
      <c r="B222" s="69"/>
      <c r="C222" s="13">
        <v>234</v>
      </c>
      <c r="D222" s="14">
        <v>1</v>
      </c>
      <c r="E222" s="15">
        <f>IF(K222="","",COUNTIF(K$7:K222,K222))</f>
        <v>8</v>
      </c>
      <c r="F222" s="15">
        <f>IF(J222="","",COUNTIF(J$7:J222,J222))</f>
      </c>
      <c r="G222" s="16">
        <f>IF(L222="","",COUNTIF(L$7:L222,L222))</f>
        <v>8</v>
      </c>
      <c r="H222" s="71"/>
      <c r="I222" s="71" t="s">
        <v>705</v>
      </c>
      <c r="J222" s="18"/>
      <c r="K222" s="16" t="s">
        <v>240</v>
      </c>
      <c r="L222" s="19" t="str">
        <f t="shared" si="3"/>
        <v>xVet Hwt Nov</v>
      </c>
      <c r="M222" s="72" t="s">
        <v>706</v>
      </c>
      <c r="N222" s="18" t="s">
        <v>372</v>
      </c>
      <c r="O222" s="71">
        <v>2757538</v>
      </c>
      <c r="P222" s="71" t="s">
        <v>47</v>
      </c>
      <c r="Q222" s="72" t="s">
        <v>177</v>
      </c>
      <c r="R222" s="77" t="s">
        <v>389</v>
      </c>
      <c r="S222"/>
    </row>
    <row r="223" spans="2:19" ht="12.75">
      <c r="B223" s="69" t="s">
        <v>992</v>
      </c>
      <c r="C223" s="13">
        <v>235</v>
      </c>
      <c r="D223" s="14">
        <v>1</v>
      </c>
      <c r="E223" s="15">
        <f>IF(K223="","",COUNTIF(K$7:K223,K223))</f>
        <v>1</v>
      </c>
      <c r="F223" s="15">
        <f>IF(J223="","",COUNTIF(J$7:J223,J223))</f>
        <v>1</v>
      </c>
      <c r="G223" s="16">
        <f>IF(L223="","",COUNTIF(L$7:L223,L223))</f>
        <v>1</v>
      </c>
      <c r="H223" s="71"/>
      <c r="I223" s="71" t="s">
        <v>707</v>
      </c>
      <c r="J223" s="18" t="s">
        <v>182</v>
      </c>
      <c r="K223" s="16" t="s">
        <v>242</v>
      </c>
      <c r="L223" s="19" t="str">
        <f t="shared" si="3"/>
        <v>xWomen Nov</v>
      </c>
      <c r="M223" s="72" t="s">
        <v>708</v>
      </c>
      <c r="N223" s="18"/>
      <c r="O223" s="71">
        <v>2155343</v>
      </c>
      <c r="P223" s="71" t="s">
        <v>49</v>
      </c>
      <c r="Q223" s="72" t="s">
        <v>709</v>
      </c>
      <c r="R223" s="77" t="s">
        <v>389</v>
      </c>
      <c r="S223"/>
    </row>
    <row r="224" spans="2:19" ht="12.75">
      <c r="B224" s="69" t="s">
        <v>992</v>
      </c>
      <c r="C224" s="13">
        <v>236</v>
      </c>
      <c r="D224" s="14">
        <v>1</v>
      </c>
      <c r="E224" s="15">
        <f>IF(K224="","",COUNTIF(K$7:K224,K224))</f>
        <v>1</v>
      </c>
      <c r="F224" s="15">
        <f>IF(J224="","",COUNTIF(J$7:J224,J224))</f>
      </c>
      <c r="G224" s="16">
        <f>IF(L224="","",COUNTIF(L$7:L224,L224))</f>
        <v>1</v>
      </c>
      <c r="H224" s="71"/>
      <c r="I224" s="71">
        <v>777</v>
      </c>
      <c r="J224" s="73"/>
      <c r="K224" s="16" t="s">
        <v>209</v>
      </c>
      <c r="L224" s="19" t="str">
        <f t="shared" si="3"/>
        <v>xHWT Beg</v>
      </c>
      <c r="M224" s="72" t="s">
        <v>710</v>
      </c>
      <c r="N224" s="18"/>
      <c r="O224" s="71">
        <v>1110217</v>
      </c>
      <c r="P224" s="71" t="s">
        <v>47</v>
      </c>
      <c r="Q224" s="72" t="s">
        <v>711</v>
      </c>
      <c r="R224" s="77" t="s">
        <v>389</v>
      </c>
      <c r="S224"/>
    </row>
    <row r="225" spans="2:19" ht="12.75">
      <c r="B225" s="69" t="s">
        <v>992</v>
      </c>
      <c r="C225" s="13">
        <v>237</v>
      </c>
      <c r="D225" s="14">
        <v>1</v>
      </c>
      <c r="E225" s="15">
        <f>IF(K225="","",COUNTIF(K$7:K225,K225))</f>
        <v>1</v>
      </c>
      <c r="F225" s="15">
        <f>IF(J225="","",COUNTIF(J$7:J225,J225))</f>
        <v>1</v>
      </c>
      <c r="G225" s="16">
        <f>IF(L225="","",COUNTIF(L$7:L225,L225))</f>
        <v>1</v>
      </c>
      <c r="H225" s="71"/>
      <c r="I225" s="71" t="s">
        <v>712</v>
      </c>
      <c r="J225" s="18" t="s">
        <v>179</v>
      </c>
      <c r="K225" s="16" t="s">
        <v>237</v>
      </c>
      <c r="L225" s="19" t="str">
        <f t="shared" si="3"/>
        <v>xMag Hwt Nov</v>
      </c>
      <c r="M225" s="72" t="s">
        <v>713</v>
      </c>
      <c r="N225" s="18"/>
      <c r="O225" s="71">
        <v>2125719</v>
      </c>
      <c r="P225" s="71" t="s">
        <v>49</v>
      </c>
      <c r="Q225" s="72" t="s">
        <v>61</v>
      </c>
      <c r="R225" s="77" t="s">
        <v>389</v>
      </c>
      <c r="S225"/>
    </row>
    <row r="226" spans="2:19" ht="12.75">
      <c r="B226" s="69" t="s">
        <v>992</v>
      </c>
      <c r="C226" s="13">
        <v>238</v>
      </c>
      <c r="D226" s="14">
        <v>1</v>
      </c>
      <c r="E226" s="15">
        <f>IF(K226="","",COUNTIF(K$7:K226,K226))</f>
        <v>1</v>
      </c>
      <c r="F226" s="15">
        <f>IF(J226="","",COUNTIF(J$7:J226,J226))</f>
      </c>
      <c r="G226" s="16">
        <f>IF(L226="","",COUNTIF(L$7:L226,L226))</f>
        <v>1</v>
      </c>
      <c r="H226" s="71"/>
      <c r="I226" s="71" t="s">
        <v>714</v>
      </c>
      <c r="J226" s="18"/>
      <c r="K226" s="16" t="s">
        <v>871</v>
      </c>
      <c r="L226" s="19" t="str">
        <f t="shared" si="3"/>
        <v>xSen Lwt Nov</v>
      </c>
      <c r="M226" s="72" t="s">
        <v>715</v>
      </c>
      <c r="N226" s="18"/>
      <c r="O226" s="71">
        <v>2156967</v>
      </c>
      <c r="P226" s="71" t="s">
        <v>57</v>
      </c>
      <c r="Q226" s="72" t="s">
        <v>52</v>
      </c>
      <c r="R226" s="77" t="s">
        <v>389</v>
      </c>
      <c r="S226"/>
    </row>
    <row r="227" spans="2:19" ht="12.75">
      <c r="B227" s="69" t="s">
        <v>992</v>
      </c>
      <c r="C227" s="13">
        <v>239</v>
      </c>
      <c r="D227" s="14">
        <v>1</v>
      </c>
      <c r="E227" s="15">
        <f>IF(K227="","",COUNTIF(K$7:K227,K227))</f>
        <v>1</v>
      </c>
      <c r="F227" s="15">
        <f>IF(J227="","",COUNTIF(J$7:J227,J227))</f>
      </c>
      <c r="G227" s="16">
        <f>IF(L227="","",COUNTIF(L$7:L227,L227))</f>
        <v>1</v>
      </c>
      <c r="H227" s="71" t="s">
        <v>930</v>
      </c>
      <c r="I227" s="71">
        <v>7296</v>
      </c>
      <c r="J227" s="73"/>
      <c r="K227" s="16" t="s">
        <v>931</v>
      </c>
      <c r="L227" s="19" t="str">
        <f t="shared" si="3"/>
        <v>xVet Lwt Beg</v>
      </c>
      <c r="M227" s="72" t="s">
        <v>716</v>
      </c>
      <c r="N227" s="18"/>
      <c r="O227" s="71">
        <v>2152289</v>
      </c>
      <c r="P227" s="71" t="s">
        <v>57</v>
      </c>
      <c r="Q227" s="72" t="s">
        <v>717</v>
      </c>
      <c r="R227" s="77" t="s">
        <v>389</v>
      </c>
      <c r="S227"/>
    </row>
    <row r="228" spans="2:19" ht="12.75">
      <c r="B228" s="69"/>
      <c r="C228" s="13">
        <v>240</v>
      </c>
      <c r="D228" s="14">
        <v>1</v>
      </c>
      <c r="E228" s="15">
        <f>IF(K228="","",COUNTIF(K$7:K228,K228))</f>
        <v>2</v>
      </c>
      <c r="F228" s="15">
        <f>IF(J228="","",COUNTIF(J$7:J228,J228))</f>
        <v>2</v>
      </c>
      <c r="G228" s="16">
        <f>IF(L228="","",COUNTIF(L$7:L228,L228))</f>
        <v>2</v>
      </c>
      <c r="H228" s="71"/>
      <c r="I228" s="71" t="s">
        <v>155</v>
      </c>
      <c r="J228" s="18" t="s">
        <v>179</v>
      </c>
      <c r="K228" s="16" t="s">
        <v>237</v>
      </c>
      <c r="L228" s="19" t="str">
        <f t="shared" si="3"/>
        <v>xMag Hwt Nov</v>
      </c>
      <c r="M228" s="72" t="s">
        <v>6</v>
      </c>
      <c r="N228" s="18" t="s">
        <v>881</v>
      </c>
      <c r="O228" s="71">
        <v>2080478</v>
      </c>
      <c r="P228" s="71" t="s">
        <v>47</v>
      </c>
      <c r="Q228" s="72" t="s">
        <v>133</v>
      </c>
      <c r="R228" s="77" t="s">
        <v>389</v>
      </c>
      <c r="S228"/>
    </row>
    <row r="229" spans="2:19" ht="12.75">
      <c r="B229" s="69"/>
      <c r="C229" s="13">
        <v>241</v>
      </c>
      <c r="D229" s="14">
        <v>1</v>
      </c>
      <c r="E229" s="15">
        <f>IF(K229="","",COUNTIF(K$7:K229,K229))</f>
        <v>8</v>
      </c>
      <c r="F229" s="15">
        <f>IF(J229="","",COUNTIF(J$7:J229,J229))</f>
      </c>
      <c r="G229" s="16">
        <f>IF(L229="","",COUNTIF(L$7:L229,L229))</f>
        <v>7</v>
      </c>
      <c r="H229" s="71"/>
      <c r="I229" s="71" t="s">
        <v>718</v>
      </c>
      <c r="J229" s="18"/>
      <c r="K229" s="16" t="s">
        <v>352</v>
      </c>
      <c r="L229" s="19" t="str">
        <f t="shared" si="3"/>
        <v>xLWT I Nov</v>
      </c>
      <c r="M229" s="72" t="s">
        <v>719</v>
      </c>
      <c r="N229" s="18" t="s">
        <v>894</v>
      </c>
      <c r="O229" s="71">
        <v>910838</v>
      </c>
      <c r="P229" s="71" t="s">
        <v>47</v>
      </c>
      <c r="Q229" s="72" t="s">
        <v>170</v>
      </c>
      <c r="R229" s="77" t="s">
        <v>389</v>
      </c>
      <c r="S229"/>
    </row>
    <row r="230" spans="2:19" ht="12.75">
      <c r="B230" s="69"/>
      <c r="C230" s="13">
        <v>242</v>
      </c>
      <c r="D230" s="14">
        <v>1</v>
      </c>
      <c r="E230" s="15">
        <f>IF(K230="","",COUNTIF(K$7:K230,K230))</f>
        <v>3</v>
      </c>
      <c r="F230" s="15">
        <f>IF(J230="","",COUNTIF(J$7:J230,J230))</f>
        <v>3</v>
      </c>
      <c r="G230" s="16">
        <f>IF(L230="","",COUNTIF(L$7:L230,L230))</f>
        <v>3</v>
      </c>
      <c r="H230" s="71"/>
      <c r="I230" s="71" t="s">
        <v>180</v>
      </c>
      <c r="J230" s="18" t="s">
        <v>179</v>
      </c>
      <c r="K230" s="16" t="s">
        <v>237</v>
      </c>
      <c r="L230" s="19" t="str">
        <f t="shared" si="3"/>
        <v>xMag Hwt Nov</v>
      </c>
      <c r="M230" s="72" t="s">
        <v>923</v>
      </c>
      <c r="N230" s="18" t="s">
        <v>924</v>
      </c>
      <c r="O230" s="71">
        <v>264219</v>
      </c>
      <c r="P230" s="71" t="s">
        <v>49</v>
      </c>
      <c r="Q230" s="72" t="s">
        <v>173</v>
      </c>
      <c r="R230" s="77" t="s">
        <v>389</v>
      </c>
      <c r="S230"/>
    </row>
    <row r="231" spans="2:19" ht="12.75">
      <c r="B231" s="69"/>
      <c r="C231" s="13">
        <v>243</v>
      </c>
      <c r="D231" s="14">
        <v>1</v>
      </c>
      <c r="E231" s="15">
        <f>IF(K231="","",COUNTIF(K$7:K231,K231))</f>
        <v>2</v>
      </c>
      <c r="F231" s="15">
        <f>IF(J231="","",COUNTIF(J$7:J231,J231))</f>
      </c>
      <c r="G231" s="16">
        <f>IF(L231="","",COUNTIF(L$7:L231,L231))</f>
      </c>
      <c r="H231" s="71" t="s">
        <v>720</v>
      </c>
      <c r="I231" s="71"/>
      <c r="J231" s="73"/>
      <c r="K231" s="16" t="s">
        <v>209</v>
      </c>
      <c r="L231" s="19">
        <f t="shared" si="3"/>
      </c>
      <c r="M231" s="72" t="s">
        <v>721</v>
      </c>
      <c r="N231" s="18"/>
      <c r="O231" s="71">
        <v>2152298</v>
      </c>
      <c r="P231" s="71" t="s">
        <v>47</v>
      </c>
      <c r="Q231" s="72" t="s">
        <v>722</v>
      </c>
      <c r="R231" s="77" t="s">
        <v>389</v>
      </c>
      <c r="S231"/>
    </row>
    <row r="232" spans="2:19" ht="12.75">
      <c r="B232" s="69"/>
      <c r="C232" s="13">
        <v>244</v>
      </c>
      <c r="D232" s="14">
        <v>1</v>
      </c>
      <c r="E232" s="15">
        <f>IF(K232="","",COUNTIF(K$7:K232,K232))</f>
        <v>6</v>
      </c>
      <c r="F232" s="15">
        <f>IF(J232="","",COUNTIF(J$7:J232,J232))</f>
      </c>
      <c r="G232" s="16">
        <f>IF(L232="","",COUNTIF(L$7:L232,L232))</f>
        <v>6</v>
      </c>
      <c r="H232" s="71"/>
      <c r="I232" s="71" t="s">
        <v>723</v>
      </c>
      <c r="J232" s="18"/>
      <c r="K232" s="16" t="s">
        <v>234</v>
      </c>
      <c r="L232" s="19" t="str">
        <f t="shared" si="3"/>
        <v>xSen Hwt Nov</v>
      </c>
      <c r="M232" s="72" t="s">
        <v>8</v>
      </c>
      <c r="N232" s="18"/>
      <c r="O232" s="71">
        <v>264187</v>
      </c>
      <c r="P232" s="71" t="s">
        <v>47</v>
      </c>
      <c r="Q232" s="72" t="s">
        <v>178</v>
      </c>
      <c r="R232" s="77" t="s">
        <v>389</v>
      </c>
      <c r="S232"/>
    </row>
    <row r="233" spans="2:19" ht="12.75">
      <c r="B233" s="69"/>
      <c r="C233" s="13">
        <v>246</v>
      </c>
      <c r="D233" s="14">
        <v>1</v>
      </c>
      <c r="E233" s="15">
        <f>IF(K233="","",COUNTIF(K$7:K233,K233))</f>
        <v>9</v>
      </c>
      <c r="F233" s="15">
        <f>IF(J233="","",COUNTIF(J$7:J233,J233))</f>
      </c>
      <c r="G233" s="16">
        <f>IF(L233="","",COUNTIF(L$7:L233,L233))</f>
        <v>8</v>
      </c>
      <c r="H233" s="71"/>
      <c r="I233" s="71" t="s">
        <v>724</v>
      </c>
      <c r="J233" s="18"/>
      <c r="K233" s="16" t="s">
        <v>352</v>
      </c>
      <c r="L233" s="19" t="str">
        <f t="shared" si="3"/>
        <v>xLWT I Nov</v>
      </c>
      <c r="M233" s="72" t="s">
        <v>725</v>
      </c>
      <c r="N233" s="18"/>
      <c r="O233" s="71">
        <v>910446</v>
      </c>
      <c r="P233" s="71" t="s">
        <v>57</v>
      </c>
      <c r="Q233" s="72" t="s">
        <v>125</v>
      </c>
      <c r="R233" s="77" t="s">
        <v>389</v>
      </c>
      <c r="S233"/>
    </row>
    <row r="234" spans="2:19" ht="12.75">
      <c r="B234" s="69"/>
      <c r="C234" s="13">
        <v>247</v>
      </c>
      <c r="D234" s="14">
        <v>1</v>
      </c>
      <c r="E234" s="15">
        <f>IF(K234="","",COUNTIF(K$7:K234,K234))</f>
        <v>3</v>
      </c>
      <c r="F234" s="15">
        <f>IF(J234="","",COUNTIF(J$7:J234,J234))</f>
      </c>
      <c r="G234" s="16">
        <f>IF(L234="","",COUNTIF(L$7:L234,L234))</f>
        <v>2</v>
      </c>
      <c r="H234" s="71"/>
      <c r="I234" s="71">
        <v>146</v>
      </c>
      <c r="J234" s="73"/>
      <c r="K234" s="16" t="s">
        <v>209</v>
      </c>
      <c r="L234" s="19" t="str">
        <f t="shared" si="3"/>
        <v>xHWT Beg</v>
      </c>
      <c r="M234" s="72" t="s">
        <v>726</v>
      </c>
      <c r="N234" s="18"/>
      <c r="O234" s="71">
        <v>2889858</v>
      </c>
      <c r="P234" s="71" t="s">
        <v>49</v>
      </c>
      <c r="Q234" s="72" t="s">
        <v>136</v>
      </c>
      <c r="R234" s="77" t="s">
        <v>389</v>
      </c>
      <c r="S234"/>
    </row>
    <row r="235" spans="2:19" ht="12.75">
      <c r="B235" s="69"/>
      <c r="C235" s="13">
        <v>248</v>
      </c>
      <c r="D235" s="14">
        <v>1</v>
      </c>
      <c r="E235" s="15">
        <f>IF(K235="","",COUNTIF(K$7:K235,K235))</f>
        <v>5</v>
      </c>
      <c r="F235" s="15">
        <f>IF(J235="","",COUNTIF(J$7:J235,J235))</f>
        <v>16</v>
      </c>
      <c r="G235" s="16">
        <f>IF(L235="","",COUNTIF(L$7:L235,L235))</f>
        <v>5</v>
      </c>
      <c r="H235" s="71"/>
      <c r="I235" s="71" t="s">
        <v>727</v>
      </c>
      <c r="J235" s="18" t="s">
        <v>185</v>
      </c>
      <c r="K235" s="16" t="s">
        <v>243</v>
      </c>
      <c r="L235" s="19" t="str">
        <f t="shared" si="3"/>
        <v>xLegends Exp</v>
      </c>
      <c r="M235" s="72" t="s">
        <v>7</v>
      </c>
      <c r="N235" s="18" t="s">
        <v>941</v>
      </c>
      <c r="O235" s="71">
        <v>382681</v>
      </c>
      <c r="P235" s="71" t="s">
        <v>49</v>
      </c>
      <c r="Q235" s="72" t="s">
        <v>177</v>
      </c>
      <c r="R235" s="77" t="s">
        <v>389</v>
      </c>
      <c r="S235"/>
    </row>
    <row r="236" spans="2:19" ht="12.75">
      <c r="B236" s="69" t="s">
        <v>992</v>
      </c>
      <c r="C236" s="13">
        <v>249</v>
      </c>
      <c r="D236" s="14">
        <v>1</v>
      </c>
      <c r="E236" s="15">
        <f>IF(K236="","",COUNTIF(K$7:K236,K236))</f>
        <v>1</v>
      </c>
      <c r="F236" s="15">
        <f>IF(J236="","",COUNTIF(J$7:J236,J236))</f>
        <v>1</v>
      </c>
      <c r="G236" s="16">
        <f>IF(L236="","",COUNTIF(L$7:L236,L236))</f>
      </c>
      <c r="H236" s="71" t="s">
        <v>728</v>
      </c>
      <c r="I236" s="71"/>
      <c r="J236" s="18" t="s">
        <v>194</v>
      </c>
      <c r="K236" s="16" t="s">
        <v>217</v>
      </c>
      <c r="L236" s="19">
        <f t="shared" si="3"/>
      </c>
      <c r="M236" s="72" t="s">
        <v>729</v>
      </c>
      <c r="N236" s="18"/>
      <c r="O236" s="71">
        <v>2123567</v>
      </c>
      <c r="P236" s="71" t="s">
        <v>49</v>
      </c>
      <c r="Q236" s="72" t="s">
        <v>730</v>
      </c>
      <c r="R236" s="77" t="s">
        <v>393</v>
      </c>
      <c r="S236"/>
    </row>
    <row r="237" spans="2:19" ht="12.75">
      <c r="B237" s="69" t="s">
        <v>992</v>
      </c>
      <c r="C237" s="13">
        <v>250</v>
      </c>
      <c r="D237" s="14">
        <v>1</v>
      </c>
      <c r="E237" s="15">
        <f>IF(K237="","",COUNTIF(K$7:K237,K237))</f>
        <v>1</v>
      </c>
      <c r="F237" s="15">
        <f>IF(J237="","",COUNTIF(J$7:J237,J237))</f>
      </c>
      <c r="G237" s="16">
        <f>IF(L237="","",COUNTIF(L$7:L237,L237))</f>
      </c>
      <c r="H237" s="71" t="s">
        <v>731</v>
      </c>
      <c r="I237" s="71"/>
      <c r="J237" s="73"/>
      <c r="K237" s="16" t="s">
        <v>213</v>
      </c>
      <c r="L237" s="19">
        <f t="shared" si="3"/>
      </c>
      <c r="M237" s="72" t="s">
        <v>732</v>
      </c>
      <c r="N237" s="18" t="s">
        <v>895</v>
      </c>
      <c r="O237" s="71">
        <v>527994</v>
      </c>
      <c r="P237" s="71" t="s">
        <v>47</v>
      </c>
      <c r="Q237" s="72" t="s">
        <v>90</v>
      </c>
      <c r="R237" s="77" t="s">
        <v>389</v>
      </c>
      <c r="S237"/>
    </row>
    <row r="238" spans="2:19" ht="12.75">
      <c r="B238" s="69"/>
      <c r="C238" s="13">
        <v>251</v>
      </c>
      <c r="D238" s="14">
        <v>1</v>
      </c>
      <c r="E238" s="15">
        <f>IF(K238="","",COUNTIF(K$7:K238,K238))</f>
        <v>4</v>
      </c>
      <c r="F238" s="15">
        <f>IF(J238="","",COUNTIF(J$7:J238,J238))</f>
      </c>
      <c r="G238" s="16">
        <f>IF(L238="","",COUNTIF(L$7:L238,L238))</f>
        <v>2</v>
      </c>
      <c r="H238" s="71"/>
      <c r="I238" s="71" t="s">
        <v>733</v>
      </c>
      <c r="J238" s="18"/>
      <c r="K238" s="16" t="s">
        <v>873</v>
      </c>
      <c r="L238" s="19" t="str">
        <f t="shared" si="3"/>
        <v>xVet Lwt Nov</v>
      </c>
      <c r="M238" s="72" t="s">
        <v>734</v>
      </c>
      <c r="N238" s="18" t="s">
        <v>372</v>
      </c>
      <c r="O238" s="71">
        <v>957449</v>
      </c>
      <c r="P238" s="71" t="s">
        <v>57</v>
      </c>
      <c r="Q238" s="72" t="s">
        <v>735</v>
      </c>
      <c r="R238" s="77" t="s">
        <v>389</v>
      </c>
      <c r="S238"/>
    </row>
    <row r="239" spans="2:19" ht="12.75">
      <c r="B239" s="69"/>
      <c r="C239" s="13">
        <v>252</v>
      </c>
      <c r="D239" s="14">
        <v>1</v>
      </c>
      <c r="E239" s="15">
        <f>IF(K239="","",COUNTIF(K$7:K239,K239))</f>
        <v>2</v>
      </c>
      <c r="F239" s="15">
        <f>IF(J239="","",COUNTIF(J$7:J239,J239))</f>
        <v>2</v>
      </c>
      <c r="G239" s="16">
        <f>IF(L239="","",COUNTIF(L$7:L239,L239))</f>
        <v>2</v>
      </c>
      <c r="H239" s="71"/>
      <c r="I239" s="71" t="s">
        <v>184</v>
      </c>
      <c r="J239" s="18" t="s">
        <v>182</v>
      </c>
      <c r="K239" s="16" t="s">
        <v>242</v>
      </c>
      <c r="L239" s="19" t="str">
        <f t="shared" si="3"/>
        <v>xWomen Nov</v>
      </c>
      <c r="M239" s="72" t="s">
        <v>19</v>
      </c>
      <c r="N239" s="18" t="s">
        <v>881</v>
      </c>
      <c r="O239" s="71">
        <v>518330</v>
      </c>
      <c r="P239" s="71" t="s">
        <v>88</v>
      </c>
      <c r="Q239" s="72" t="s">
        <v>76</v>
      </c>
      <c r="R239" s="77" t="s">
        <v>389</v>
      </c>
      <c r="S239"/>
    </row>
    <row r="240" spans="2:19" ht="12.75">
      <c r="B240" s="69"/>
      <c r="C240" s="13">
        <v>253</v>
      </c>
      <c r="D240" s="14">
        <v>1</v>
      </c>
      <c r="E240" s="15">
        <f>IF(K240="","",COUNTIF(K$7:K240,K240))</f>
        <v>10</v>
      </c>
      <c r="F240" s="15">
        <f>IF(J240="","",COUNTIF(J$7:J240,J240))</f>
      </c>
      <c r="G240" s="16">
        <f>IF(L240="","",COUNTIF(L$7:L240,L240))</f>
        <v>9</v>
      </c>
      <c r="H240" s="71"/>
      <c r="I240" s="71" t="s">
        <v>736</v>
      </c>
      <c r="J240" s="18"/>
      <c r="K240" s="16" t="s">
        <v>352</v>
      </c>
      <c r="L240" s="19" t="str">
        <f t="shared" si="3"/>
        <v>xLWT I Nov</v>
      </c>
      <c r="M240" s="72" t="s">
        <v>737</v>
      </c>
      <c r="N240" s="18"/>
      <c r="O240" s="71">
        <v>2124981</v>
      </c>
      <c r="P240" s="71" t="s">
        <v>49</v>
      </c>
      <c r="Q240" s="72" t="s">
        <v>125</v>
      </c>
      <c r="R240" s="77" t="s">
        <v>389</v>
      </c>
      <c r="S240"/>
    </row>
    <row r="241" spans="2:19" ht="12.75">
      <c r="B241" s="69" t="s">
        <v>992</v>
      </c>
      <c r="C241" s="13">
        <v>254</v>
      </c>
      <c r="D241" s="14">
        <v>1</v>
      </c>
      <c r="E241" s="15">
        <f>IF(K241="","",COUNTIF(K$7:K241,K241))</f>
        <v>1</v>
      </c>
      <c r="F241" s="15">
        <f>IF(J241="","",COUNTIF(J$7:J241,J241))</f>
      </c>
      <c r="G241" s="16">
        <f>IF(L241="","",COUNTIF(L$7:L241,L241))</f>
        <v>1</v>
      </c>
      <c r="H241" s="71"/>
      <c r="I241" s="71">
        <v>7290</v>
      </c>
      <c r="J241" s="73"/>
      <c r="K241" s="16" t="s">
        <v>864</v>
      </c>
      <c r="L241" s="19" t="str">
        <f t="shared" si="3"/>
        <v>xVet Hwt Beg</v>
      </c>
      <c r="M241" s="72" t="s">
        <v>738</v>
      </c>
      <c r="N241" s="18"/>
      <c r="O241" s="71">
        <v>2918362</v>
      </c>
      <c r="P241" s="71" t="s">
        <v>47</v>
      </c>
      <c r="Q241" s="72" t="s">
        <v>722</v>
      </c>
      <c r="R241" s="77" t="s">
        <v>389</v>
      </c>
      <c r="S241"/>
    </row>
    <row r="242" spans="2:19" ht="12.75">
      <c r="B242" s="69"/>
      <c r="C242" s="13">
        <v>255</v>
      </c>
      <c r="D242" s="14">
        <v>1</v>
      </c>
      <c r="E242" s="15">
        <f>IF(K242="","",COUNTIF(K$7:K242,K242))</f>
        <v>15</v>
      </c>
      <c r="F242" s="15">
        <f>IF(J242="","",COUNTIF(J$7:J242,J242))</f>
      </c>
      <c r="G242" s="16">
        <f>IF(L242="","",COUNTIF(L$7:L242,L242))</f>
        <v>13</v>
      </c>
      <c r="H242" s="71"/>
      <c r="I242" s="71" t="s">
        <v>739</v>
      </c>
      <c r="J242" s="18"/>
      <c r="K242" s="16" t="s">
        <v>233</v>
      </c>
      <c r="L242" s="19" t="str">
        <f t="shared" si="3"/>
        <v>xSen Hwt Int</v>
      </c>
      <c r="M242" s="72" t="s">
        <v>740</v>
      </c>
      <c r="N242" s="18" t="s">
        <v>895</v>
      </c>
      <c r="O242" s="71">
        <v>533125</v>
      </c>
      <c r="P242" s="71" t="s">
        <v>47</v>
      </c>
      <c r="Q242" s="72" t="s">
        <v>640</v>
      </c>
      <c r="R242" s="77" t="s">
        <v>389</v>
      </c>
      <c r="S242"/>
    </row>
    <row r="243" spans="2:19" ht="12.75">
      <c r="B243" s="69" t="s">
        <v>992</v>
      </c>
      <c r="C243" s="13">
        <v>256</v>
      </c>
      <c r="D243" s="14">
        <v>1</v>
      </c>
      <c r="E243" s="15">
        <f>IF(K243="","",COUNTIF(K$7:K243,K243))</f>
        <v>1</v>
      </c>
      <c r="F243" s="15">
        <f>IF(J243="","",COUNTIF(J$7:J243,J243))</f>
        <v>4</v>
      </c>
      <c r="G243" s="16">
        <f>IF(L243="","",COUNTIF(L$7:L243,L243))</f>
        <v>1</v>
      </c>
      <c r="H243" s="71"/>
      <c r="I243" s="71" t="s">
        <v>741</v>
      </c>
      <c r="J243" s="18" t="s">
        <v>179</v>
      </c>
      <c r="K243" s="16" t="s">
        <v>872</v>
      </c>
      <c r="L243" s="19" t="str">
        <f t="shared" si="3"/>
        <v>xMag Lwt Nov</v>
      </c>
      <c r="M243" s="72" t="s">
        <v>742</v>
      </c>
      <c r="N243" s="18"/>
      <c r="O243" s="71">
        <v>2114810</v>
      </c>
      <c r="P243" s="71" t="s">
        <v>49</v>
      </c>
      <c r="Q243" s="72" t="s">
        <v>640</v>
      </c>
      <c r="R243" s="77" t="s">
        <v>389</v>
      </c>
      <c r="S243"/>
    </row>
    <row r="244" spans="2:19" ht="12.75">
      <c r="B244" s="69" t="s">
        <v>992</v>
      </c>
      <c r="C244" s="13">
        <v>257</v>
      </c>
      <c r="D244" s="14">
        <v>1</v>
      </c>
      <c r="E244" s="15">
        <f>IF(K244="","",COUNTIF(K$7:K244,K244))</f>
        <v>2</v>
      </c>
      <c r="F244" s="15">
        <f>IF(J244="","",COUNTIF(J$7:J244,J244))</f>
        <v>2</v>
      </c>
      <c r="G244" s="16">
        <f>IF(L244="","",COUNTIF(L$7:L244,L244))</f>
      </c>
      <c r="H244" s="71" t="s">
        <v>195</v>
      </c>
      <c r="I244" s="71"/>
      <c r="J244" s="18" t="s">
        <v>194</v>
      </c>
      <c r="K244" s="16" t="s">
        <v>217</v>
      </c>
      <c r="L244" s="19">
        <f t="shared" si="3"/>
      </c>
      <c r="M244" s="72" t="s">
        <v>743</v>
      </c>
      <c r="N244" s="18"/>
      <c r="O244" s="71">
        <v>479006</v>
      </c>
      <c r="P244" s="71" t="s">
        <v>49</v>
      </c>
      <c r="Q244" s="72" t="s">
        <v>181</v>
      </c>
      <c r="R244" s="77" t="s">
        <v>879</v>
      </c>
      <c r="S244"/>
    </row>
    <row r="245" spans="2:19" ht="12.75">
      <c r="B245" s="69"/>
      <c r="C245" s="13">
        <v>258</v>
      </c>
      <c r="D245" s="14">
        <v>1</v>
      </c>
      <c r="E245" s="15">
        <f>IF(K245="","",COUNTIF(K$7:K245,K245))</f>
        <v>2</v>
      </c>
      <c r="F245" s="15">
        <f>IF(J245="","",COUNTIF(J$7:J245,J245))</f>
        <v>5</v>
      </c>
      <c r="G245" s="16">
        <f>IF(L245="","",COUNTIF(L$7:L245,L245))</f>
      </c>
      <c r="H245" s="71" t="s">
        <v>744</v>
      </c>
      <c r="I245" s="71"/>
      <c r="J245" s="18" t="s">
        <v>179</v>
      </c>
      <c r="K245" s="16" t="s">
        <v>872</v>
      </c>
      <c r="L245" s="19">
        <f t="shared" si="3"/>
      </c>
      <c r="M245" s="72" t="s">
        <v>745</v>
      </c>
      <c r="N245" s="18"/>
      <c r="O245" s="71">
        <v>899804</v>
      </c>
      <c r="P245" s="71" t="s">
        <v>51</v>
      </c>
      <c r="Q245" s="72" t="s">
        <v>746</v>
      </c>
      <c r="R245" s="77" t="s">
        <v>393</v>
      </c>
      <c r="S245"/>
    </row>
    <row r="246" spans="2:19" ht="12.75">
      <c r="B246" s="69" t="s">
        <v>992</v>
      </c>
      <c r="C246" s="13">
        <v>259</v>
      </c>
      <c r="D246" s="14">
        <v>1</v>
      </c>
      <c r="E246" s="15">
        <f>IF(K246="","",COUNTIF(K$7:K246,K246))</f>
        <v>1</v>
      </c>
      <c r="F246" s="15">
        <f>IF(J246="","",COUNTIF(J$7:J246,J246))</f>
      </c>
      <c r="G246" s="16">
        <f>IF(L246="","",COUNTIF(L$7:L246,L246))</f>
        <v>1</v>
      </c>
      <c r="H246" s="71"/>
      <c r="I246" s="71" t="s">
        <v>747</v>
      </c>
      <c r="J246" s="73"/>
      <c r="K246" s="16" t="s">
        <v>863</v>
      </c>
      <c r="L246" s="19" t="str">
        <f t="shared" si="3"/>
        <v>xSen Hwt Beg</v>
      </c>
      <c r="M246" s="72" t="s">
        <v>748</v>
      </c>
      <c r="N246" s="18"/>
      <c r="O246" s="71">
        <v>2155345</v>
      </c>
      <c r="P246" s="71" t="s">
        <v>47</v>
      </c>
      <c r="Q246" s="72" t="s">
        <v>148</v>
      </c>
      <c r="R246" s="77" t="s">
        <v>389</v>
      </c>
      <c r="S246"/>
    </row>
    <row r="247" spans="2:19" ht="12.75">
      <c r="B247" s="69"/>
      <c r="C247" s="13">
        <v>260</v>
      </c>
      <c r="D247" s="14">
        <v>1</v>
      </c>
      <c r="E247" s="15">
        <f>IF(K247="","",COUNTIF(K$7:K247,K247))</f>
        <v>3</v>
      </c>
      <c r="F247" s="15">
        <f>IF(J247="","",COUNTIF(J$7:J247,J247))</f>
        <v>3</v>
      </c>
      <c r="G247" s="16">
        <f>IF(L247="","",COUNTIF(L$7:L247,L247))</f>
        <v>3</v>
      </c>
      <c r="H247" s="71"/>
      <c r="I247" s="71" t="s">
        <v>749</v>
      </c>
      <c r="J247" s="18" t="s">
        <v>182</v>
      </c>
      <c r="K247" s="16" t="s">
        <v>242</v>
      </c>
      <c r="L247" s="19" t="str">
        <f t="shared" si="3"/>
        <v>xWomen Nov</v>
      </c>
      <c r="M247" s="72" t="s">
        <v>750</v>
      </c>
      <c r="N247" s="18"/>
      <c r="O247" s="71">
        <v>2909951</v>
      </c>
      <c r="P247" s="71" t="s">
        <v>57</v>
      </c>
      <c r="Q247" s="72" t="s">
        <v>73</v>
      </c>
      <c r="R247" s="77" t="s">
        <v>389</v>
      </c>
      <c r="S247"/>
    </row>
    <row r="248" spans="2:19" ht="12.75">
      <c r="B248" s="69"/>
      <c r="C248" s="13">
        <v>262</v>
      </c>
      <c r="D248" s="14">
        <v>1</v>
      </c>
      <c r="E248" s="15">
        <f>IF(K248="","",COUNTIF(K$7:K248,K248))</f>
        <v>3</v>
      </c>
      <c r="F248" s="15">
        <f>IF(J248="","",COUNTIF(J$7:J248,J248))</f>
        <v>3</v>
      </c>
      <c r="G248" s="16">
        <f>IF(L248="","",COUNTIF(L$7:L248,L248))</f>
        <v>1</v>
      </c>
      <c r="H248" s="71"/>
      <c r="I248" s="71" t="s">
        <v>203</v>
      </c>
      <c r="J248" s="18" t="s">
        <v>194</v>
      </c>
      <c r="K248" s="16" t="s">
        <v>217</v>
      </c>
      <c r="L248" s="19" t="str">
        <f t="shared" si="3"/>
        <v>xATV Exp</v>
      </c>
      <c r="M248" s="72" t="s">
        <v>14</v>
      </c>
      <c r="N248" s="18"/>
      <c r="O248" s="71">
        <v>955884</v>
      </c>
      <c r="P248" s="71" t="s">
        <v>49</v>
      </c>
      <c r="Q248" s="72" t="s">
        <v>134</v>
      </c>
      <c r="R248" s="77" t="s">
        <v>389</v>
      </c>
      <c r="S248"/>
    </row>
    <row r="249" spans="2:19" ht="12.75">
      <c r="B249" s="69"/>
      <c r="C249" s="13">
        <v>263</v>
      </c>
      <c r="D249" s="14">
        <v>1</v>
      </c>
      <c r="E249" s="15">
        <f>IF(K249="","",COUNTIF(K$7:K249,K249))</f>
        <v>4</v>
      </c>
      <c r="F249" s="15">
        <f>IF(J249="","",COUNTIF(J$7:J249,J249))</f>
        <v>6</v>
      </c>
      <c r="G249" s="16">
        <f>IF(L249="","",COUNTIF(L$7:L249,L249))</f>
        <v>4</v>
      </c>
      <c r="H249" s="71"/>
      <c r="I249" s="71" t="s">
        <v>751</v>
      </c>
      <c r="J249" s="18" t="s">
        <v>179</v>
      </c>
      <c r="K249" s="16" t="s">
        <v>237</v>
      </c>
      <c r="L249" s="19" t="str">
        <f t="shared" si="3"/>
        <v>xMag Hwt Nov</v>
      </c>
      <c r="M249" s="72" t="s">
        <v>752</v>
      </c>
      <c r="N249" s="18" t="s">
        <v>372</v>
      </c>
      <c r="O249" s="71">
        <v>876869</v>
      </c>
      <c r="P249" s="71" t="s">
        <v>88</v>
      </c>
      <c r="Q249" s="72" t="s">
        <v>753</v>
      </c>
      <c r="R249" s="77" t="s">
        <v>389</v>
      </c>
      <c r="S249"/>
    </row>
    <row r="250" spans="2:19" ht="12.75">
      <c r="B250" s="69"/>
      <c r="C250" s="13">
        <v>264</v>
      </c>
      <c r="D250" s="14">
        <v>1</v>
      </c>
      <c r="E250" s="15">
        <f>IF(K250="","",COUNTIF(K$7:K250,K250))</f>
        <v>4</v>
      </c>
      <c r="F250" s="15">
        <f>IF(J250="","",COUNTIF(J$7:J250,J250))</f>
        <v>4</v>
      </c>
      <c r="G250" s="16">
        <f>IF(L250="","",COUNTIF(L$7:L250,L250))</f>
        <v>4</v>
      </c>
      <c r="H250" s="71"/>
      <c r="I250" s="71" t="s">
        <v>754</v>
      </c>
      <c r="J250" s="18" t="s">
        <v>182</v>
      </c>
      <c r="K250" s="16" t="s">
        <v>242</v>
      </c>
      <c r="L250" s="19" t="str">
        <f t="shared" si="3"/>
        <v>xWomen Nov</v>
      </c>
      <c r="M250" s="72" t="s">
        <v>755</v>
      </c>
      <c r="N250" s="18" t="s">
        <v>887</v>
      </c>
      <c r="O250" s="71">
        <v>2101709</v>
      </c>
      <c r="P250" s="71" t="s">
        <v>57</v>
      </c>
      <c r="Q250" s="72" t="s">
        <v>117</v>
      </c>
      <c r="R250" s="77" t="s">
        <v>389</v>
      </c>
      <c r="S250"/>
    </row>
    <row r="251" spans="2:19" ht="12.75">
      <c r="B251" s="69"/>
      <c r="C251" s="13">
        <v>265</v>
      </c>
      <c r="D251" s="14">
        <v>1</v>
      </c>
      <c r="E251" s="15">
        <f>IF(K251="","",COUNTIF(K$7:K251,K251))</f>
        <v>4</v>
      </c>
      <c r="F251" s="15">
        <f>IF(J251="","",COUNTIF(J$7:J251,J251))</f>
        <v>4</v>
      </c>
      <c r="G251" s="16">
        <f>IF(L251="","",COUNTIF(L$7:L251,L251))</f>
      </c>
      <c r="H251" s="71" t="s">
        <v>756</v>
      </c>
      <c r="I251" s="71"/>
      <c r="J251" s="18" t="s">
        <v>194</v>
      </c>
      <c r="K251" s="16" t="s">
        <v>217</v>
      </c>
      <c r="L251" s="19">
        <f t="shared" si="3"/>
      </c>
      <c r="M251" s="72" t="s">
        <v>757</v>
      </c>
      <c r="N251" s="18"/>
      <c r="O251" s="71">
        <v>2089173</v>
      </c>
      <c r="P251" s="71" t="s">
        <v>49</v>
      </c>
      <c r="Q251" s="72" t="s">
        <v>65</v>
      </c>
      <c r="R251" s="77" t="s">
        <v>393</v>
      </c>
      <c r="S251"/>
    </row>
    <row r="252" spans="2:19" ht="12.75">
      <c r="B252" s="69"/>
      <c r="C252" s="13">
        <v>266</v>
      </c>
      <c r="D252" s="14">
        <v>1</v>
      </c>
      <c r="E252" s="15">
        <f>IF(K252="","",COUNTIF(K$7:K252,K252))</f>
        <v>5</v>
      </c>
      <c r="F252" s="15">
        <f>IF(J252="","",COUNTIF(J$7:J252,J252))</f>
        <v>5</v>
      </c>
      <c r="G252" s="16">
        <f>IF(L252="","",COUNTIF(L$7:L252,L252))</f>
        <v>2</v>
      </c>
      <c r="H252" s="71"/>
      <c r="I252" s="71" t="s">
        <v>196</v>
      </c>
      <c r="J252" s="18" t="s">
        <v>194</v>
      </c>
      <c r="K252" s="16" t="s">
        <v>217</v>
      </c>
      <c r="L252" s="19" t="str">
        <f t="shared" si="3"/>
        <v>xATV Exp</v>
      </c>
      <c r="M252" s="72" t="s">
        <v>10</v>
      </c>
      <c r="N252" s="18"/>
      <c r="O252" s="71">
        <v>2066587</v>
      </c>
      <c r="P252" s="71" t="s">
        <v>57</v>
      </c>
      <c r="Q252" s="72" t="s">
        <v>102</v>
      </c>
      <c r="R252" s="77" t="s">
        <v>389</v>
      </c>
      <c r="S252"/>
    </row>
    <row r="253" spans="2:19" ht="12.75">
      <c r="B253" s="69" t="s">
        <v>992</v>
      </c>
      <c r="C253" s="13">
        <v>267</v>
      </c>
      <c r="D253" s="14">
        <v>1</v>
      </c>
      <c r="E253" s="15">
        <f>IF(K253="","",COUNTIF(K$7:K253,K253))</f>
        <v>1</v>
      </c>
      <c r="F253" s="15">
        <f>IF(J253="","",COUNTIF(J$7:J253,J253))</f>
        <v>1</v>
      </c>
      <c r="G253" s="16">
        <f>IF(L253="","",COUNTIF(L$7:L253,L253))</f>
        <v>1</v>
      </c>
      <c r="H253" s="71"/>
      <c r="I253" s="71" t="s">
        <v>758</v>
      </c>
      <c r="J253" s="18" t="s">
        <v>197</v>
      </c>
      <c r="K253" s="16" t="s">
        <v>218</v>
      </c>
      <c r="L253" s="19" t="str">
        <f t="shared" si="3"/>
        <v>xATV Int</v>
      </c>
      <c r="M253" s="72" t="s">
        <v>28</v>
      </c>
      <c r="N253" s="18" t="s">
        <v>891</v>
      </c>
      <c r="O253" s="71">
        <v>2794589</v>
      </c>
      <c r="P253" s="71" t="s">
        <v>57</v>
      </c>
      <c r="Q253" s="72" t="s">
        <v>100</v>
      </c>
      <c r="R253" s="77" t="s">
        <v>389</v>
      </c>
      <c r="S253"/>
    </row>
    <row r="254" spans="2:19" ht="12.75">
      <c r="B254" s="69"/>
      <c r="C254" s="13">
        <v>268</v>
      </c>
      <c r="D254" s="14">
        <v>1</v>
      </c>
      <c r="E254" s="15">
        <f>IF(K254="","",COUNTIF(K$7:K254,K254))</f>
        <v>2</v>
      </c>
      <c r="F254" s="15">
        <f>IF(J254="","",COUNTIF(J$7:J254,J254))</f>
        <v>2</v>
      </c>
      <c r="G254" s="16">
        <f>IF(L254="","",COUNTIF(L$7:L254,L254))</f>
        <v>2</v>
      </c>
      <c r="H254" s="71"/>
      <c r="I254" s="71" t="s">
        <v>759</v>
      </c>
      <c r="J254" s="18" t="s">
        <v>197</v>
      </c>
      <c r="K254" s="16" t="s">
        <v>218</v>
      </c>
      <c r="L254" s="19" t="str">
        <f t="shared" si="3"/>
        <v>xATV Int</v>
      </c>
      <c r="M254" s="72" t="s">
        <v>13</v>
      </c>
      <c r="N254" s="18"/>
      <c r="O254" s="71">
        <v>1110091</v>
      </c>
      <c r="P254" s="71" t="s">
        <v>51</v>
      </c>
      <c r="Q254" s="72" t="s">
        <v>152</v>
      </c>
      <c r="R254" s="77" t="s">
        <v>389</v>
      </c>
      <c r="S254"/>
    </row>
    <row r="255" spans="2:19" ht="12.75">
      <c r="B255" s="69"/>
      <c r="C255" s="13">
        <v>269</v>
      </c>
      <c r="D255" s="14">
        <v>1</v>
      </c>
      <c r="E255" s="15">
        <f>IF(K255="","",COUNTIF(K$7:K255,K255))</f>
        <v>6</v>
      </c>
      <c r="F255" s="15">
        <f>IF(J255="","",COUNTIF(J$7:J255,J255))</f>
        <v>6</v>
      </c>
      <c r="G255" s="16">
        <f>IF(L255="","",COUNTIF(L$7:L255,L255))</f>
        <v>3</v>
      </c>
      <c r="H255" s="71"/>
      <c r="I255" s="71">
        <v>7299</v>
      </c>
      <c r="J255" s="18" t="s">
        <v>194</v>
      </c>
      <c r="K255" s="16" t="s">
        <v>217</v>
      </c>
      <c r="L255" s="19" t="str">
        <f t="shared" si="3"/>
        <v>xATV Exp</v>
      </c>
      <c r="M255" s="72" t="s">
        <v>760</v>
      </c>
      <c r="N255" s="18"/>
      <c r="O255" s="71">
        <v>2119613</v>
      </c>
      <c r="P255" s="71" t="s">
        <v>49</v>
      </c>
      <c r="Q255" s="72" t="s">
        <v>105</v>
      </c>
      <c r="R255" s="77" t="s">
        <v>389</v>
      </c>
      <c r="S255"/>
    </row>
    <row r="256" spans="2:19" ht="12.75">
      <c r="B256" s="69"/>
      <c r="C256" s="13">
        <v>270</v>
      </c>
      <c r="D256" s="14">
        <v>1</v>
      </c>
      <c r="E256" s="15">
        <f>IF(K256="","",COUNTIF(K$7:K256,K256))</f>
        <v>3</v>
      </c>
      <c r="F256" s="15">
        <f>IF(J256="","",COUNTIF(J$7:J256,J256))</f>
        <v>3</v>
      </c>
      <c r="G256" s="16">
        <f>IF(L256="","",COUNTIF(L$7:L256,L256))</f>
        <v>3</v>
      </c>
      <c r="H256" s="71"/>
      <c r="I256" s="71" t="s">
        <v>761</v>
      </c>
      <c r="J256" s="18" t="s">
        <v>197</v>
      </c>
      <c r="K256" s="16" t="s">
        <v>218</v>
      </c>
      <c r="L256" s="19" t="str">
        <f t="shared" si="3"/>
        <v>xATV Int</v>
      </c>
      <c r="M256" s="72" t="s">
        <v>12</v>
      </c>
      <c r="N256" s="18" t="s">
        <v>891</v>
      </c>
      <c r="O256" s="71">
        <v>1077422</v>
      </c>
      <c r="P256" s="71" t="s">
        <v>47</v>
      </c>
      <c r="Q256" s="72" t="s">
        <v>202</v>
      </c>
      <c r="R256" s="77" t="s">
        <v>389</v>
      </c>
      <c r="S256"/>
    </row>
    <row r="257" spans="2:19" ht="12.75">
      <c r="B257" s="69"/>
      <c r="C257" s="13">
        <v>271</v>
      </c>
      <c r="D257" s="14">
        <v>1</v>
      </c>
      <c r="E257" s="15">
        <f>IF(K257="","",COUNTIF(K$7:K257,K257))</f>
        <v>5</v>
      </c>
      <c r="F257" s="15">
        <f>IF(J257="","",COUNTIF(J$7:J257,J257))</f>
        <v>5</v>
      </c>
      <c r="G257" s="16">
        <f>IF(L257="","",COUNTIF(L$7:L257,L257))</f>
        <v>5</v>
      </c>
      <c r="H257" s="71"/>
      <c r="I257" s="71">
        <v>7295</v>
      </c>
      <c r="J257" s="18" t="s">
        <v>182</v>
      </c>
      <c r="K257" s="16" t="s">
        <v>242</v>
      </c>
      <c r="L257" s="19" t="str">
        <f t="shared" si="3"/>
        <v>xWomen Nov</v>
      </c>
      <c r="M257" s="72" t="s">
        <v>762</v>
      </c>
      <c r="N257" s="18" t="s">
        <v>376</v>
      </c>
      <c r="O257" s="71">
        <v>10019173</v>
      </c>
      <c r="P257" s="71" t="s">
        <v>49</v>
      </c>
      <c r="Q257" s="72" t="s">
        <v>763</v>
      </c>
      <c r="R257" s="77" t="s">
        <v>389</v>
      </c>
      <c r="S257"/>
    </row>
    <row r="258" spans="2:19" ht="12.75">
      <c r="B258" s="69"/>
      <c r="C258" s="13">
        <v>272</v>
      </c>
      <c r="D258" s="14">
        <v>1</v>
      </c>
      <c r="E258" s="15">
        <f>IF(K258="","",COUNTIF(K$7:K258,K258))</f>
        <v>7</v>
      </c>
      <c r="F258" s="15">
        <f>IF(J258="","",COUNTIF(J$7:J258,J258))</f>
        <v>7</v>
      </c>
      <c r="G258" s="16">
        <f>IF(L258="","",COUNTIF(L$7:L258,L258))</f>
        <v>4</v>
      </c>
      <c r="H258" s="71"/>
      <c r="I258" s="71" t="s">
        <v>199</v>
      </c>
      <c r="J258" s="18" t="s">
        <v>194</v>
      </c>
      <c r="K258" s="16" t="s">
        <v>217</v>
      </c>
      <c r="L258" s="19" t="str">
        <f t="shared" si="3"/>
        <v>xATV Exp</v>
      </c>
      <c r="M258" s="72" t="s">
        <v>11</v>
      </c>
      <c r="N258" s="18" t="s">
        <v>370</v>
      </c>
      <c r="O258" s="71">
        <v>334945</v>
      </c>
      <c r="P258" s="71" t="s">
        <v>47</v>
      </c>
      <c r="Q258" s="72" t="s">
        <v>166</v>
      </c>
      <c r="R258" s="77" t="s">
        <v>389</v>
      </c>
      <c r="S258"/>
    </row>
    <row r="259" spans="2:19" ht="12.75">
      <c r="B259" s="69"/>
      <c r="C259" s="13">
        <v>273</v>
      </c>
      <c r="D259" s="14">
        <v>1</v>
      </c>
      <c r="E259" s="15">
        <f>IF(K259="","",COUNTIF(K$7:K259,K259))</f>
        <v>8</v>
      </c>
      <c r="F259" s="15">
        <f>IF(J259="","",COUNTIF(J$7:J259,J259))</f>
        <v>8</v>
      </c>
      <c r="G259" s="16">
        <f>IF(L259="","",COUNTIF(L$7:L259,L259))</f>
        <v>5</v>
      </c>
      <c r="H259" s="71"/>
      <c r="I259" s="71" t="s">
        <v>764</v>
      </c>
      <c r="J259" s="18" t="s">
        <v>194</v>
      </c>
      <c r="K259" s="16" t="s">
        <v>217</v>
      </c>
      <c r="L259" s="19" t="str">
        <f t="shared" si="3"/>
        <v>xATV Exp</v>
      </c>
      <c r="M259" s="72" t="s">
        <v>15</v>
      </c>
      <c r="N259" s="18" t="s">
        <v>881</v>
      </c>
      <c r="O259" s="71">
        <v>489874</v>
      </c>
      <c r="P259" s="71" t="s">
        <v>49</v>
      </c>
      <c r="Q259" s="72" t="s">
        <v>172</v>
      </c>
      <c r="R259" s="77" t="s">
        <v>389</v>
      </c>
      <c r="S259"/>
    </row>
    <row r="260" spans="2:19" ht="12.75">
      <c r="B260" s="69" t="s">
        <v>992</v>
      </c>
      <c r="C260" s="13">
        <v>274</v>
      </c>
      <c r="D260" s="14">
        <v>1</v>
      </c>
      <c r="E260" s="15">
        <f>IF(K260="","",COUNTIF(K$7:K260,K260))</f>
        <v>1</v>
      </c>
      <c r="F260" s="15">
        <f>IF(J260="","",COUNTIF(J$7:J260,J260))</f>
        <v>1</v>
      </c>
      <c r="G260" s="16">
        <f>IF(L260="","",COUNTIF(L$7:L260,L260))</f>
        <v>1</v>
      </c>
      <c r="H260" s="71"/>
      <c r="I260" s="61">
        <v>7302</v>
      </c>
      <c r="J260" s="15" t="s">
        <v>201</v>
      </c>
      <c r="K260" s="16" t="s">
        <v>219</v>
      </c>
      <c r="L260" s="19" t="str">
        <f t="shared" si="3"/>
        <v>xATV Nov</v>
      </c>
      <c r="M260" s="72" t="s">
        <v>765</v>
      </c>
      <c r="N260" s="18"/>
      <c r="O260" s="71">
        <v>2721383</v>
      </c>
      <c r="P260" s="71" t="s">
        <v>57</v>
      </c>
      <c r="Q260" s="72" t="s">
        <v>52</v>
      </c>
      <c r="R260" s="77" t="s">
        <v>389</v>
      </c>
      <c r="S260"/>
    </row>
    <row r="261" spans="2:19" ht="12.75">
      <c r="B261" s="69"/>
      <c r="C261" s="13">
        <v>275</v>
      </c>
      <c r="D261" s="14">
        <v>1</v>
      </c>
      <c r="E261" s="15">
        <f>IF(K261="","",COUNTIF(K$7:K261,K261))</f>
        <v>9</v>
      </c>
      <c r="F261" s="15">
        <f>IF(J261="","",COUNTIF(J$7:J261,J261))</f>
        <v>9</v>
      </c>
      <c r="G261" s="16">
        <f>IF(L261="","",COUNTIF(L$7:L261,L261))</f>
        <v>6</v>
      </c>
      <c r="H261" s="71"/>
      <c r="I261" s="61" t="s">
        <v>766</v>
      </c>
      <c r="J261" s="15" t="s">
        <v>194</v>
      </c>
      <c r="K261" s="16" t="s">
        <v>217</v>
      </c>
      <c r="L261" s="19" t="str">
        <f t="shared" si="3"/>
        <v>xATV Exp</v>
      </c>
      <c r="M261" s="72" t="s">
        <v>767</v>
      </c>
      <c r="N261" s="18"/>
      <c r="O261" s="71">
        <v>421816</v>
      </c>
      <c r="P261" s="71" t="s">
        <v>49</v>
      </c>
      <c r="Q261" s="72" t="s">
        <v>768</v>
      </c>
      <c r="R261" s="77" t="s">
        <v>389</v>
      </c>
      <c r="S261"/>
    </row>
    <row r="262" spans="2:19" ht="12.75">
      <c r="B262" s="69"/>
      <c r="C262" s="13">
        <v>276</v>
      </c>
      <c r="D262" s="14">
        <v>1</v>
      </c>
      <c r="E262" s="15">
        <f>IF(K262="","",COUNTIF(K$7:K262,K262))</f>
        <v>4</v>
      </c>
      <c r="F262" s="15">
        <f>IF(J262="","",COUNTIF(J$7:J262,J262))</f>
        <v>4</v>
      </c>
      <c r="G262" s="16">
        <f>IF(L262="","",COUNTIF(L$7:L262,L262))</f>
        <v>4</v>
      </c>
      <c r="H262" s="71"/>
      <c r="I262" s="61" t="s">
        <v>769</v>
      </c>
      <c r="J262" s="15" t="s">
        <v>197</v>
      </c>
      <c r="K262" s="16" t="s">
        <v>218</v>
      </c>
      <c r="L262" s="19" t="str">
        <f t="shared" si="3"/>
        <v>xATV Int</v>
      </c>
      <c r="M262" s="72" t="s">
        <v>16</v>
      </c>
      <c r="N262" s="18"/>
      <c r="O262" s="71">
        <v>1109062</v>
      </c>
      <c r="P262" s="71" t="s">
        <v>57</v>
      </c>
      <c r="Q262" s="72" t="s">
        <v>132</v>
      </c>
      <c r="R262" s="77" t="s">
        <v>389</v>
      </c>
      <c r="S262"/>
    </row>
    <row r="263" spans="2:19" ht="12.75">
      <c r="B263" s="69"/>
      <c r="C263" s="13">
        <v>278</v>
      </c>
      <c r="D263" s="14">
        <v>1</v>
      </c>
      <c r="E263" s="15">
        <f>IF(K263="","",COUNTIF(K$7:K263,K263))</f>
        <v>5</v>
      </c>
      <c r="F263" s="15">
        <f>IF(J263="","",COUNTIF(J$7:J263,J263))</f>
        <v>5</v>
      </c>
      <c r="G263" s="16">
        <f>IF(L263="","",COUNTIF(L$7:L263,L263))</f>
        <v>5</v>
      </c>
      <c r="H263" s="71"/>
      <c r="I263" s="61" t="s">
        <v>770</v>
      </c>
      <c r="J263" s="15" t="s">
        <v>197</v>
      </c>
      <c r="K263" s="16" t="s">
        <v>218</v>
      </c>
      <c r="L263" s="19" t="str">
        <f t="shared" si="3"/>
        <v>xATV Int</v>
      </c>
      <c r="M263" s="72" t="s">
        <v>771</v>
      </c>
      <c r="N263" s="18"/>
      <c r="O263" s="71">
        <v>1102218</v>
      </c>
      <c r="P263" s="71" t="s">
        <v>57</v>
      </c>
      <c r="Q263" s="72" t="s">
        <v>52</v>
      </c>
      <c r="R263" s="77" t="s">
        <v>389</v>
      </c>
      <c r="S263"/>
    </row>
    <row r="264" spans="2:19" ht="12.75">
      <c r="B264" s="69"/>
      <c r="C264" s="13">
        <v>279</v>
      </c>
      <c r="D264" s="14">
        <v>1</v>
      </c>
      <c r="E264" s="15">
        <f>IF(K264="","",COUNTIF(K$7:K264,K264))</f>
        <v>2</v>
      </c>
      <c r="F264" s="15">
        <f>IF(J264="","",COUNTIF(J$7:J264,J264))</f>
      </c>
      <c r="G264" s="16">
        <f>IF(L264="","",COUNTIF(L$7:L264,L264))</f>
        <v>1</v>
      </c>
      <c r="H264" s="71"/>
      <c r="I264" s="61" t="s">
        <v>772</v>
      </c>
      <c r="J264" s="62"/>
      <c r="K264" s="16" t="s">
        <v>213</v>
      </c>
      <c r="L264" s="19" t="str">
        <f aca="true" t="shared" si="4" ref="L264:L316">IF(I264="","","x"&amp;K264)</f>
        <v>xLWT II Beg</v>
      </c>
      <c r="M264" s="72" t="s">
        <v>875</v>
      </c>
      <c r="N264" s="18"/>
      <c r="O264" s="71">
        <v>2897265</v>
      </c>
      <c r="P264" s="71" t="s">
        <v>51</v>
      </c>
      <c r="Q264" s="72" t="s">
        <v>53</v>
      </c>
      <c r="R264" s="77" t="s">
        <v>389</v>
      </c>
      <c r="S264"/>
    </row>
    <row r="265" spans="2:19" ht="12.75">
      <c r="B265" s="69"/>
      <c r="C265" s="13">
        <v>280</v>
      </c>
      <c r="D265" s="14">
        <v>1</v>
      </c>
      <c r="E265" s="15">
        <f>IF(K265="","",COUNTIF(K$7:K265,K265))</f>
        <v>6</v>
      </c>
      <c r="F265" s="15">
        <f>IF(J265="","",COUNTIF(J$7:J265,J265))</f>
        <v>6</v>
      </c>
      <c r="G265" s="16">
        <f>IF(L265="","",COUNTIF(L$7:L265,L265))</f>
        <v>6</v>
      </c>
      <c r="H265" s="71"/>
      <c r="I265" s="61" t="s">
        <v>198</v>
      </c>
      <c r="J265" s="19" t="s">
        <v>197</v>
      </c>
      <c r="K265" s="16" t="s">
        <v>218</v>
      </c>
      <c r="L265" s="19" t="str">
        <f t="shared" si="4"/>
        <v>xATV Int</v>
      </c>
      <c r="M265" s="72" t="s">
        <v>773</v>
      </c>
      <c r="N265" s="18"/>
      <c r="O265" s="71">
        <v>822812</v>
      </c>
      <c r="P265" s="71" t="s">
        <v>81</v>
      </c>
      <c r="Q265" s="72" t="s">
        <v>774</v>
      </c>
      <c r="R265" s="77" t="s">
        <v>389</v>
      </c>
      <c r="S265"/>
    </row>
    <row r="266" spans="2:19" ht="12.75">
      <c r="B266" s="69"/>
      <c r="C266" s="13">
        <v>281</v>
      </c>
      <c r="D266" s="14">
        <v>1</v>
      </c>
      <c r="E266" s="15">
        <f>IF(K266="","",COUNTIF(K$7:K266,K266))</f>
        <v>7</v>
      </c>
      <c r="F266" s="15">
        <f>IF(J266="","",COUNTIF(J$7:J266,J266))</f>
        <v>7</v>
      </c>
      <c r="G266" s="16">
        <f>IF(L266="","",COUNTIF(L$7:L266,L266))</f>
        <v>7</v>
      </c>
      <c r="H266" s="71"/>
      <c r="I266" s="61" t="s">
        <v>775</v>
      </c>
      <c r="J266" s="19" t="s">
        <v>197</v>
      </c>
      <c r="K266" s="16" t="s">
        <v>218</v>
      </c>
      <c r="L266" s="19" t="str">
        <f t="shared" si="4"/>
        <v>xATV Int</v>
      </c>
      <c r="M266" s="72" t="s">
        <v>914</v>
      </c>
      <c r="N266" s="18" t="s">
        <v>877</v>
      </c>
      <c r="O266" s="71">
        <v>910126</v>
      </c>
      <c r="P266" s="71" t="s">
        <v>57</v>
      </c>
      <c r="Q266" s="72" t="s">
        <v>76</v>
      </c>
      <c r="R266" s="77" t="s">
        <v>389</v>
      </c>
      <c r="S266"/>
    </row>
    <row r="267" spans="2:19" ht="12.75">
      <c r="B267" s="69"/>
      <c r="C267" s="13">
        <v>282</v>
      </c>
      <c r="D267" s="14">
        <v>1</v>
      </c>
      <c r="E267" s="15">
        <f>IF(K267="","",COUNTIF(K$7:K267,K267))</f>
        <v>8</v>
      </c>
      <c r="F267" s="15">
        <f>IF(J267="","",COUNTIF(J$7:J267,J267))</f>
        <v>8</v>
      </c>
      <c r="G267" s="16">
        <f>IF(L267="","",COUNTIF(L$7:L267,L267))</f>
        <v>8</v>
      </c>
      <c r="H267" s="71"/>
      <c r="I267" s="61" t="s">
        <v>776</v>
      </c>
      <c r="J267" s="19" t="s">
        <v>197</v>
      </c>
      <c r="K267" s="16" t="s">
        <v>218</v>
      </c>
      <c r="L267" s="19" t="str">
        <f t="shared" si="4"/>
        <v>xATV Int</v>
      </c>
      <c r="M267" s="72" t="s">
        <v>18</v>
      </c>
      <c r="N267" s="18" t="s">
        <v>881</v>
      </c>
      <c r="O267" s="71">
        <v>1078970</v>
      </c>
      <c r="P267" s="71" t="s">
        <v>49</v>
      </c>
      <c r="Q267" s="72" t="s">
        <v>172</v>
      </c>
      <c r="R267" s="77" t="s">
        <v>389</v>
      </c>
      <c r="S267"/>
    </row>
    <row r="268" spans="2:19" ht="12.75">
      <c r="B268" s="69"/>
      <c r="C268" s="13">
        <v>283</v>
      </c>
      <c r="D268" s="14">
        <v>1</v>
      </c>
      <c r="E268" s="15">
        <f>IF(K268="","",COUNTIF(K$7:K268,K268))</f>
        <v>6</v>
      </c>
      <c r="F268" s="15">
        <f>IF(J268="","",COUNTIF(J$7:J268,J268))</f>
        <v>6</v>
      </c>
      <c r="G268" s="16">
        <f>IF(L268="","",COUNTIF(L$7:L268,L268))</f>
        <v>6</v>
      </c>
      <c r="H268" s="71"/>
      <c r="I268" s="61" t="s">
        <v>777</v>
      </c>
      <c r="J268" s="19" t="s">
        <v>182</v>
      </c>
      <c r="K268" s="16" t="s">
        <v>242</v>
      </c>
      <c r="L268" s="19" t="str">
        <f t="shared" si="4"/>
        <v>xWomen Nov</v>
      </c>
      <c r="M268" s="72" t="s">
        <v>778</v>
      </c>
      <c r="N268" s="18" t="s">
        <v>372</v>
      </c>
      <c r="O268" s="71">
        <v>1012413</v>
      </c>
      <c r="P268" s="71" t="s">
        <v>47</v>
      </c>
      <c r="Q268" s="72" t="s">
        <v>108</v>
      </c>
      <c r="R268" s="77" t="s">
        <v>879</v>
      </c>
      <c r="S268"/>
    </row>
    <row r="269" spans="2:19" ht="12.75">
      <c r="B269" s="69"/>
      <c r="C269" s="13">
        <v>284</v>
      </c>
      <c r="D269" s="14">
        <v>1</v>
      </c>
      <c r="E269" s="15">
        <f>IF(K269="","",COUNTIF(K$7:K269,K269))</f>
        <v>10</v>
      </c>
      <c r="F269" s="15">
        <f>IF(J269="","",COUNTIF(J$7:J269,J269))</f>
        <v>10</v>
      </c>
      <c r="G269" s="16">
        <f>IF(L269="","",COUNTIF(L$7:L269,L269))</f>
        <v>7</v>
      </c>
      <c r="H269" s="71"/>
      <c r="I269" s="61" t="s">
        <v>779</v>
      </c>
      <c r="J269" s="19" t="s">
        <v>194</v>
      </c>
      <c r="K269" s="16" t="s">
        <v>217</v>
      </c>
      <c r="L269" s="19" t="str">
        <f t="shared" si="4"/>
        <v>xATV Exp</v>
      </c>
      <c r="M269" s="72" t="s">
        <v>780</v>
      </c>
      <c r="N269" s="18"/>
      <c r="O269" s="71">
        <v>836730</v>
      </c>
      <c r="P269" s="71" t="s">
        <v>49</v>
      </c>
      <c r="Q269" s="72" t="s">
        <v>781</v>
      </c>
      <c r="R269" s="77" t="s">
        <v>389</v>
      </c>
      <c r="S269"/>
    </row>
    <row r="270" spans="2:19" ht="12.75">
      <c r="B270" s="69" t="s">
        <v>992</v>
      </c>
      <c r="C270" s="13">
        <v>285</v>
      </c>
      <c r="D270" s="14">
        <v>1</v>
      </c>
      <c r="E270" s="15">
        <f>IF(K270="","",COUNTIF(K$7:K270,K270))</f>
        <v>1</v>
      </c>
      <c r="F270" s="15">
        <f>IF(J270="","",COUNTIF(J$7:J270,J270))</f>
      </c>
      <c r="G270" s="16">
        <f>IF(L270="","",COUNTIF(L$7:L270,L270))</f>
        <v>1</v>
      </c>
      <c r="H270" s="71"/>
      <c r="I270" s="61" t="s">
        <v>782</v>
      </c>
      <c r="J270" s="72"/>
      <c r="K270" s="16" t="s">
        <v>208</v>
      </c>
      <c r="L270" s="19" t="str">
        <f t="shared" si="4"/>
        <v>xLWT I Beg</v>
      </c>
      <c r="M270" s="72" t="s">
        <v>783</v>
      </c>
      <c r="N270" s="18" t="s">
        <v>881</v>
      </c>
      <c r="O270" s="71">
        <v>2154722</v>
      </c>
      <c r="P270" s="71" t="s">
        <v>51</v>
      </c>
      <c r="Q270" s="72" t="s">
        <v>76</v>
      </c>
      <c r="R270" s="77" t="s">
        <v>389</v>
      </c>
      <c r="S270"/>
    </row>
    <row r="271" spans="2:19" ht="12.75">
      <c r="B271" s="69"/>
      <c r="C271" s="13">
        <v>286</v>
      </c>
      <c r="D271" s="14">
        <v>1</v>
      </c>
      <c r="E271" s="15">
        <f>IF(K271="","",COUNTIF(K$7:K271,K271))</f>
        <v>5</v>
      </c>
      <c r="F271" s="15">
        <f>IF(J271="","",COUNTIF(J$7:J271,J271))</f>
      </c>
      <c r="G271" s="16">
        <f>IF(L271="","",COUNTIF(L$7:L271,L271))</f>
        <v>3</v>
      </c>
      <c r="H271" s="71"/>
      <c r="I271" s="61" t="s">
        <v>784</v>
      </c>
      <c r="J271" s="19"/>
      <c r="K271" s="16" t="s">
        <v>873</v>
      </c>
      <c r="L271" s="19" t="str">
        <f t="shared" si="4"/>
        <v>xVet Lwt Nov</v>
      </c>
      <c r="M271" s="72" t="s">
        <v>24</v>
      </c>
      <c r="N271" s="18"/>
      <c r="O271" s="71">
        <v>1092401</v>
      </c>
      <c r="P271" s="71" t="s">
        <v>57</v>
      </c>
      <c r="Q271" s="72" t="s">
        <v>104</v>
      </c>
      <c r="R271" s="77" t="s">
        <v>389</v>
      </c>
      <c r="S271"/>
    </row>
    <row r="272" spans="2:19" ht="12.75">
      <c r="B272" s="69"/>
      <c r="C272" s="13">
        <v>288</v>
      </c>
      <c r="D272" s="14">
        <v>1</v>
      </c>
      <c r="E272" s="15">
        <f>IF(K272="","",COUNTIF(K$7:K272,K272))</f>
        <v>9</v>
      </c>
      <c r="F272" s="15">
        <f>IF(J272="","",COUNTIF(J$7:J272,J272))</f>
        <v>9</v>
      </c>
      <c r="G272" s="16">
        <f>IF(L272="","",COUNTIF(L$7:L272,L272))</f>
        <v>9</v>
      </c>
      <c r="H272" s="71"/>
      <c r="I272" s="61" t="s">
        <v>204</v>
      </c>
      <c r="J272" s="19" t="s">
        <v>197</v>
      </c>
      <c r="K272" s="16" t="s">
        <v>218</v>
      </c>
      <c r="L272" s="19" t="str">
        <f t="shared" si="4"/>
        <v>xATV Int</v>
      </c>
      <c r="M272" s="72" t="s">
        <v>20</v>
      </c>
      <c r="N272" s="18" t="s">
        <v>881</v>
      </c>
      <c r="O272" s="71">
        <v>633140</v>
      </c>
      <c r="P272" s="71" t="s">
        <v>57</v>
      </c>
      <c r="Q272" s="72" t="s">
        <v>172</v>
      </c>
      <c r="R272" s="77" t="s">
        <v>389</v>
      </c>
      <c r="S272"/>
    </row>
    <row r="273" spans="2:19" ht="12.75">
      <c r="B273" s="69"/>
      <c r="C273" s="13">
        <v>289</v>
      </c>
      <c r="D273" s="14">
        <v>1</v>
      </c>
      <c r="E273" s="15">
        <f>IF(K273="","",COUNTIF(K$7:K273,K273))</f>
        <v>2</v>
      </c>
      <c r="F273" s="15">
        <f>IF(J273="","",COUNTIF(J$7:J273,J273))</f>
        <v>2</v>
      </c>
      <c r="G273" s="16">
        <f>IF(L273="","",COUNTIF(L$7:L273,L273))</f>
        <v>2</v>
      </c>
      <c r="H273" s="71"/>
      <c r="I273" s="61" t="s">
        <v>200</v>
      </c>
      <c r="J273" s="19" t="s">
        <v>201</v>
      </c>
      <c r="K273" s="16" t="s">
        <v>219</v>
      </c>
      <c r="L273" s="19" t="str">
        <f t="shared" si="4"/>
        <v>xATV Nov</v>
      </c>
      <c r="M273" s="72" t="s">
        <v>785</v>
      </c>
      <c r="N273" s="18"/>
      <c r="O273" s="71">
        <v>2817599</v>
      </c>
      <c r="P273" s="71" t="s">
        <v>786</v>
      </c>
      <c r="Q273" s="72" t="s">
        <v>787</v>
      </c>
      <c r="R273" s="77" t="s">
        <v>389</v>
      </c>
      <c r="S273"/>
    </row>
    <row r="274" spans="2:19" ht="12.75">
      <c r="B274" s="69"/>
      <c r="C274" s="13">
        <v>290</v>
      </c>
      <c r="D274" s="14">
        <v>1</v>
      </c>
      <c r="E274" s="15">
        <f>IF(K274="","",COUNTIF(K$7:K274,K274))</f>
        <v>3</v>
      </c>
      <c r="F274" s="15">
        <f>IF(J274="","",COUNTIF(J$7:J274,J274))</f>
        <v>3</v>
      </c>
      <c r="G274" s="16">
        <f>IF(L274="","",COUNTIF(L$7:L274,L274))</f>
        <v>3</v>
      </c>
      <c r="H274" s="71"/>
      <c r="I274" s="61" t="s">
        <v>788</v>
      </c>
      <c r="J274" s="19" t="s">
        <v>201</v>
      </c>
      <c r="K274" s="16" t="s">
        <v>219</v>
      </c>
      <c r="L274" s="19" t="str">
        <f t="shared" si="4"/>
        <v>xATV Nov</v>
      </c>
      <c r="M274" s="72" t="s">
        <v>789</v>
      </c>
      <c r="N274" s="18" t="s">
        <v>891</v>
      </c>
      <c r="O274" s="71">
        <v>8924204</v>
      </c>
      <c r="P274" s="71" t="s">
        <v>917</v>
      </c>
      <c r="Q274" s="72" t="s">
        <v>102</v>
      </c>
      <c r="R274" s="77" t="s">
        <v>879</v>
      </c>
      <c r="S274"/>
    </row>
    <row r="275" spans="2:19" ht="12.75">
      <c r="B275" s="69"/>
      <c r="C275" s="13">
        <v>291</v>
      </c>
      <c r="D275" s="14">
        <v>1</v>
      </c>
      <c r="E275" s="15">
        <f>IF(K275="","",COUNTIF(K$7:K275,K275))</f>
        <v>5</v>
      </c>
      <c r="F275" s="15">
        <f>IF(J275="","",COUNTIF(J$7:J275,J275))</f>
        <v>7</v>
      </c>
      <c r="G275" s="16">
        <f>IF(L275="","",COUNTIF(L$7:L275,L275))</f>
        <v>5</v>
      </c>
      <c r="H275" s="71"/>
      <c r="I275" s="61" t="s">
        <v>162</v>
      </c>
      <c r="J275" s="15" t="s">
        <v>179</v>
      </c>
      <c r="K275" s="16" t="s">
        <v>237</v>
      </c>
      <c r="L275" s="19" t="str">
        <f t="shared" si="4"/>
        <v>xMag Hwt Nov</v>
      </c>
      <c r="M275" s="72" t="s">
        <v>5</v>
      </c>
      <c r="N275" s="18" t="s">
        <v>890</v>
      </c>
      <c r="O275" s="71">
        <v>925212</v>
      </c>
      <c r="P275" s="71" t="s">
        <v>49</v>
      </c>
      <c r="Q275" s="72" t="s">
        <v>181</v>
      </c>
      <c r="R275" s="77" t="s">
        <v>389</v>
      </c>
      <c r="S275"/>
    </row>
    <row r="276" spans="2:19" ht="12.75">
      <c r="B276" s="69" t="s">
        <v>992</v>
      </c>
      <c r="C276" s="13">
        <v>292</v>
      </c>
      <c r="D276" s="14">
        <v>1</v>
      </c>
      <c r="E276" s="15">
        <f>IF(K276="","",COUNTIF(K$7:K276,K276))</f>
        <v>1</v>
      </c>
      <c r="F276" s="15">
        <f>IF(J276="","",COUNTIF(J$7:J276,J276))</f>
      </c>
      <c r="G276" s="16">
        <f>IF(L276="","",COUNTIF(L$7:L276,L276))</f>
        <v>1</v>
      </c>
      <c r="H276" s="71"/>
      <c r="I276" s="61" t="s">
        <v>790</v>
      </c>
      <c r="J276" s="62"/>
      <c r="K276" s="16" t="s">
        <v>929</v>
      </c>
      <c r="L276" s="19" t="str">
        <f t="shared" si="4"/>
        <v>xMini Beg</v>
      </c>
      <c r="M276" s="72" t="s">
        <v>21</v>
      </c>
      <c r="N276" s="18" t="s">
        <v>877</v>
      </c>
      <c r="O276" s="71">
        <v>2805726</v>
      </c>
      <c r="P276" s="71" t="s">
        <v>51</v>
      </c>
      <c r="Q276" s="72" t="s">
        <v>791</v>
      </c>
      <c r="R276" s="77" t="s">
        <v>389</v>
      </c>
      <c r="S276"/>
    </row>
    <row r="277" spans="2:19" ht="12.75">
      <c r="B277" s="69"/>
      <c r="C277" s="13" t="s">
        <v>54</v>
      </c>
      <c r="D277" s="14"/>
      <c r="E277" s="15"/>
      <c r="F277" s="15"/>
      <c r="G277" s="16"/>
      <c r="H277" s="71"/>
      <c r="I277" s="61" t="s">
        <v>800</v>
      </c>
      <c r="J277" s="15" t="s">
        <v>70</v>
      </c>
      <c r="K277" s="16" t="s">
        <v>350</v>
      </c>
      <c r="L277" s="19" t="str">
        <f t="shared" si="4"/>
        <v>xLWT I Exp</v>
      </c>
      <c r="M277" s="72" t="s">
        <v>801</v>
      </c>
      <c r="N277" s="18" t="s">
        <v>891</v>
      </c>
      <c r="O277" s="71">
        <v>710764</v>
      </c>
      <c r="P277" s="71" t="s">
        <v>47</v>
      </c>
      <c r="Q277" s="72" t="s">
        <v>936</v>
      </c>
      <c r="R277" s="77" t="s">
        <v>389</v>
      </c>
      <c r="S277"/>
    </row>
    <row r="278" spans="2:19" ht="12.75">
      <c r="B278" s="69"/>
      <c r="C278" s="13" t="s">
        <v>54</v>
      </c>
      <c r="D278" s="14"/>
      <c r="E278" s="15"/>
      <c r="F278" s="15"/>
      <c r="G278" s="16"/>
      <c r="H278" s="71"/>
      <c r="I278" s="61">
        <v>3</v>
      </c>
      <c r="J278" s="15" t="s">
        <v>58</v>
      </c>
      <c r="K278" s="16" t="s">
        <v>210</v>
      </c>
      <c r="L278" s="19" t="str">
        <f t="shared" si="4"/>
        <v>xHWT Exp</v>
      </c>
      <c r="M278" s="72" t="s">
        <v>260</v>
      </c>
      <c r="N278" s="18"/>
      <c r="O278" s="71">
        <v>871736</v>
      </c>
      <c r="P278" s="71" t="s">
        <v>57</v>
      </c>
      <c r="Q278" s="72" t="s">
        <v>66</v>
      </c>
      <c r="R278" s="77" t="s">
        <v>389</v>
      </c>
      <c r="S278"/>
    </row>
    <row r="279" spans="2:19" ht="12.75">
      <c r="B279" s="69"/>
      <c r="C279" s="13" t="s">
        <v>54</v>
      </c>
      <c r="D279" s="14"/>
      <c r="E279" s="15"/>
      <c r="F279" s="15"/>
      <c r="G279" s="16"/>
      <c r="H279" s="71" t="s">
        <v>820</v>
      </c>
      <c r="I279" s="71"/>
      <c r="J279" s="18" t="s">
        <v>58</v>
      </c>
      <c r="K279" s="16" t="s">
        <v>210</v>
      </c>
      <c r="L279" s="19">
        <f t="shared" si="4"/>
      </c>
      <c r="M279" s="72" t="s">
        <v>821</v>
      </c>
      <c r="N279" s="18" t="s">
        <v>926</v>
      </c>
      <c r="O279" s="71">
        <v>659271</v>
      </c>
      <c r="P279" s="71" t="s">
        <v>57</v>
      </c>
      <c r="Q279" s="72" t="s">
        <v>822</v>
      </c>
      <c r="R279" s="77" t="s">
        <v>389</v>
      </c>
      <c r="S279"/>
    </row>
    <row r="280" spans="2:19" ht="12.75">
      <c r="B280" s="69"/>
      <c r="C280" s="13" t="s">
        <v>54</v>
      </c>
      <c r="D280" s="14"/>
      <c r="E280" s="15"/>
      <c r="F280" s="15"/>
      <c r="G280" s="16"/>
      <c r="H280" s="71"/>
      <c r="I280" s="71">
        <v>295</v>
      </c>
      <c r="J280" s="18" t="s">
        <v>58</v>
      </c>
      <c r="K280" s="16" t="s">
        <v>210</v>
      </c>
      <c r="L280" s="19" t="str">
        <f t="shared" si="4"/>
        <v>xHWT Exp</v>
      </c>
      <c r="M280" s="72" t="s">
        <v>823</v>
      </c>
      <c r="N280" s="18"/>
      <c r="O280" s="71">
        <v>2910651</v>
      </c>
      <c r="P280" s="71" t="s">
        <v>49</v>
      </c>
      <c r="Q280" s="72" t="s">
        <v>102</v>
      </c>
      <c r="R280" s="77" t="s">
        <v>389</v>
      </c>
      <c r="S280"/>
    </row>
    <row r="281" spans="2:19" ht="12.75">
      <c r="B281" s="69"/>
      <c r="C281" s="13" t="s">
        <v>54</v>
      </c>
      <c r="D281" s="14"/>
      <c r="E281" s="15"/>
      <c r="F281" s="15"/>
      <c r="G281" s="16"/>
      <c r="H281" s="71" t="s">
        <v>824</v>
      </c>
      <c r="I281" s="71"/>
      <c r="J281" s="18" t="s">
        <v>58</v>
      </c>
      <c r="K281" s="16" t="s">
        <v>210</v>
      </c>
      <c r="L281" s="19">
        <f t="shared" si="4"/>
      </c>
      <c r="M281" s="72" t="s">
        <v>825</v>
      </c>
      <c r="N281" s="18"/>
      <c r="O281" s="71">
        <v>538201</v>
      </c>
      <c r="P281" s="71" t="s">
        <v>51</v>
      </c>
      <c r="Q281" s="72" t="s">
        <v>497</v>
      </c>
      <c r="R281" s="77" t="s">
        <v>393</v>
      </c>
      <c r="S281"/>
    </row>
    <row r="282" spans="2:19" ht="12.75">
      <c r="B282" s="69"/>
      <c r="C282" s="13" t="s">
        <v>54</v>
      </c>
      <c r="D282" s="14"/>
      <c r="E282" s="15"/>
      <c r="F282" s="15"/>
      <c r="G282" s="16"/>
      <c r="H282" s="71" t="s">
        <v>826</v>
      </c>
      <c r="I282" s="71">
        <v>7284</v>
      </c>
      <c r="J282" s="18" t="s">
        <v>58</v>
      </c>
      <c r="K282" s="16" t="s">
        <v>210</v>
      </c>
      <c r="L282" s="19" t="str">
        <f t="shared" si="4"/>
        <v>xHWT Exp</v>
      </c>
      <c r="M282" s="72" t="s">
        <v>827</v>
      </c>
      <c r="N282" s="18" t="s">
        <v>891</v>
      </c>
      <c r="O282" s="71">
        <v>397905</v>
      </c>
      <c r="P282" s="71" t="s">
        <v>57</v>
      </c>
      <c r="Q282" s="72" t="s">
        <v>161</v>
      </c>
      <c r="R282" s="77" t="s">
        <v>389</v>
      </c>
      <c r="S282"/>
    </row>
    <row r="283" spans="2:19" ht="12.75">
      <c r="B283" s="69"/>
      <c r="C283" s="13" t="s">
        <v>54</v>
      </c>
      <c r="D283" s="14"/>
      <c r="E283" s="15"/>
      <c r="F283" s="15"/>
      <c r="G283" s="16"/>
      <c r="H283" s="71" t="s">
        <v>841</v>
      </c>
      <c r="I283" s="71">
        <v>8</v>
      </c>
      <c r="J283" s="18" t="s">
        <v>58</v>
      </c>
      <c r="K283" s="16" t="s">
        <v>210</v>
      </c>
      <c r="L283" s="19" t="str">
        <f t="shared" si="4"/>
        <v>xHWT Exp</v>
      </c>
      <c r="M283" s="72" t="s">
        <v>842</v>
      </c>
      <c r="N283" s="18" t="s">
        <v>357</v>
      </c>
      <c r="O283" s="71">
        <v>2094827</v>
      </c>
      <c r="P283" s="71" t="s">
        <v>49</v>
      </c>
      <c r="Q283" s="72" t="s">
        <v>488</v>
      </c>
      <c r="R283" s="77" t="s">
        <v>389</v>
      </c>
      <c r="S283"/>
    </row>
    <row r="284" spans="2:19" ht="12.75">
      <c r="B284" s="69"/>
      <c r="C284" s="13" t="s">
        <v>54</v>
      </c>
      <c r="D284" s="14"/>
      <c r="E284" s="15"/>
      <c r="F284" s="15"/>
      <c r="G284" s="16"/>
      <c r="H284" s="71"/>
      <c r="I284" s="71" t="s">
        <v>804</v>
      </c>
      <c r="J284" s="18" t="s">
        <v>106</v>
      </c>
      <c r="K284" s="16" t="s">
        <v>232</v>
      </c>
      <c r="L284" s="19" t="str">
        <f t="shared" si="4"/>
        <v>xSen Hwt Exp</v>
      </c>
      <c r="M284" s="72" t="s">
        <v>915</v>
      </c>
      <c r="N284" s="18" t="s">
        <v>887</v>
      </c>
      <c r="O284" s="71">
        <v>2063005</v>
      </c>
      <c r="P284" s="71" t="s">
        <v>47</v>
      </c>
      <c r="Q284" s="72" t="s">
        <v>117</v>
      </c>
      <c r="R284" s="77" t="s">
        <v>389</v>
      </c>
      <c r="S284"/>
    </row>
    <row r="285" spans="2:19" ht="12.75">
      <c r="B285" s="69"/>
      <c r="C285" s="13" t="s">
        <v>54</v>
      </c>
      <c r="D285" s="14"/>
      <c r="E285" s="15"/>
      <c r="F285" s="15"/>
      <c r="G285" s="16"/>
      <c r="H285" s="71"/>
      <c r="I285" s="71" t="s">
        <v>836</v>
      </c>
      <c r="J285" s="18" t="s">
        <v>106</v>
      </c>
      <c r="K285" s="16" t="s">
        <v>865</v>
      </c>
      <c r="L285" s="19" t="str">
        <f t="shared" si="4"/>
        <v>xSen Lwt Exp</v>
      </c>
      <c r="M285" s="72" t="s">
        <v>837</v>
      </c>
      <c r="N285" s="18" t="s">
        <v>891</v>
      </c>
      <c r="O285" s="71">
        <v>438951</v>
      </c>
      <c r="P285" s="71" t="s">
        <v>57</v>
      </c>
      <c r="Q285" s="72" t="s">
        <v>187</v>
      </c>
      <c r="R285" s="77" t="s">
        <v>389</v>
      </c>
      <c r="S285"/>
    </row>
    <row r="286" spans="2:19" ht="12.75">
      <c r="B286" s="69"/>
      <c r="C286" s="13" t="s">
        <v>54</v>
      </c>
      <c r="D286" s="14"/>
      <c r="E286" s="15"/>
      <c r="F286" s="15"/>
      <c r="G286" s="16"/>
      <c r="H286" s="71"/>
      <c r="I286" s="71" t="s">
        <v>828</v>
      </c>
      <c r="J286" s="18" t="s">
        <v>119</v>
      </c>
      <c r="K286" s="16" t="s">
        <v>866</v>
      </c>
      <c r="L286" s="19" t="str">
        <f t="shared" si="4"/>
        <v>xMag Lwt Exp</v>
      </c>
      <c r="M286" s="72" t="s">
        <v>829</v>
      </c>
      <c r="N286" s="18" t="s">
        <v>894</v>
      </c>
      <c r="O286" s="71">
        <v>321984</v>
      </c>
      <c r="P286" s="71" t="s">
        <v>47</v>
      </c>
      <c r="Q286" s="72" t="s">
        <v>488</v>
      </c>
      <c r="R286" s="77" t="s">
        <v>389</v>
      </c>
      <c r="S286"/>
    </row>
    <row r="287" spans="2:19" ht="12.75">
      <c r="B287" s="69"/>
      <c r="C287" s="13" t="s">
        <v>54</v>
      </c>
      <c r="D287" s="14"/>
      <c r="E287" s="15"/>
      <c r="F287" s="15"/>
      <c r="G287" s="16"/>
      <c r="H287" s="71"/>
      <c r="I287" s="71" t="s">
        <v>129</v>
      </c>
      <c r="J287" s="18" t="s">
        <v>119</v>
      </c>
      <c r="K287" s="16" t="s">
        <v>235</v>
      </c>
      <c r="L287" s="19" t="str">
        <f t="shared" si="4"/>
        <v>xMag Hwt Exp</v>
      </c>
      <c r="M287" s="72" t="s">
        <v>288</v>
      </c>
      <c r="N287" s="18"/>
      <c r="O287" s="71">
        <v>377064</v>
      </c>
      <c r="P287" s="71" t="s">
        <v>47</v>
      </c>
      <c r="Q287" s="72" t="s">
        <v>124</v>
      </c>
      <c r="R287" s="77" t="s">
        <v>389</v>
      </c>
      <c r="S287"/>
    </row>
    <row r="288" spans="2:19" ht="12.75">
      <c r="B288" s="69"/>
      <c r="C288" s="13" t="s">
        <v>54</v>
      </c>
      <c r="D288" s="14"/>
      <c r="E288" s="15"/>
      <c r="F288" s="15"/>
      <c r="G288" s="16"/>
      <c r="H288" s="71"/>
      <c r="I288" s="71" t="s">
        <v>229</v>
      </c>
      <c r="J288" s="18" t="s">
        <v>119</v>
      </c>
      <c r="K288" s="16" t="s">
        <v>866</v>
      </c>
      <c r="L288" s="19" t="str">
        <f t="shared" si="4"/>
        <v>xMag Lwt Exp</v>
      </c>
      <c r="M288" s="72" t="s">
        <v>830</v>
      </c>
      <c r="N288" s="18" t="s">
        <v>881</v>
      </c>
      <c r="O288" s="71">
        <v>558751</v>
      </c>
      <c r="P288" s="71" t="s">
        <v>47</v>
      </c>
      <c r="Q288" s="72" t="s">
        <v>76</v>
      </c>
      <c r="R288" s="77" t="s">
        <v>389</v>
      </c>
      <c r="S288"/>
    </row>
    <row r="289" spans="2:19" ht="12.75">
      <c r="B289" s="69"/>
      <c r="C289" s="13" t="s">
        <v>54</v>
      </c>
      <c r="D289" s="14"/>
      <c r="E289" s="15"/>
      <c r="F289" s="15"/>
      <c r="G289" s="16"/>
      <c r="H289" s="71"/>
      <c r="I289" s="61" t="s">
        <v>838</v>
      </c>
      <c r="J289" s="15" t="s">
        <v>119</v>
      </c>
      <c r="K289" s="16" t="s">
        <v>235</v>
      </c>
      <c r="L289" s="19" t="str">
        <f t="shared" si="4"/>
        <v>xMag Hwt Exp</v>
      </c>
      <c r="M289" s="72" t="s">
        <v>839</v>
      </c>
      <c r="N289" s="18" t="s">
        <v>891</v>
      </c>
      <c r="O289" s="71">
        <v>580233</v>
      </c>
      <c r="P289" s="71" t="s">
        <v>51</v>
      </c>
      <c r="Q289" s="72" t="s">
        <v>840</v>
      </c>
      <c r="R289" s="77" t="s">
        <v>389</v>
      </c>
      <c r="S289"/>
    </row>
    <row r="290" spans="2:19" ht="12.75">
      <c r="B290" s="69"/>
      <c r="C290" s="13" t="s">
        <v>54</v>
      </c>
      <c r="D290" s="14"/>
      <c r="E290" s="15"/>
      <c r="F290" s="15"/>
      <c r="G290" s="16"/>
      <c r="H290" s="71"/>
      <c r="I290" s="61" t="s">
        <v>168</v>
      </c>
      <c r="J290" s="15" t="s">
        <v>91</v>
      </c>
      <c r="K290" s="16" t="s">
        <v>238</v>
      </c>
      <c r="L290" s="19" t="str">
        <f t="shared" si="4"/>
        <v>xVet Hwt Exp</v>
      </c>
      <c r="M290" s="72" t="s">
        <v>802</v>
      </c>
      <c r="N290" s="18"/>
      <c r="O290" s="71">
        <v>554462</v>
      </c>
      <c r="P290" s="71" t="s">
        <v>49</v>
      </c>
      <c r="Q290" s="72" t="s">
        <v>803</v>
      </c>
      <c r="R290" s="77" t="s">
        <v>389</v>
      </c>
      <c r="S290"/>
    </row>
    <row r="291" spans="2:19" ht="12.75">
      <c r="B291" s="69"/>
      <c r="C291" s="13" t="s">
        <v>54</v>
      </c>
      <c r="D291" s="14"/>
      <c r="E291" s="15"/>
      <c r="F291" s="15"/>
      <c r="G291" s="16"/>
      <c r="H291" s="71" t="s">
        <v>815</v>
      </c>
      <c r="I291" s="61"/>
      <c r="J291" s="19" t="s">
        <v>194</v>
      </c>
      <c r="K291" s="16" t="s">
        <v>217</v>
      </c>
      <c r="L291" s="19">
        <f t="shared" si="4"/>
      </c>
      <c r="M291" s="72" t="s">
        <v>816</v>
      </c>
      <c r="N291" s="18"/>
      <c r="O291" s="71">
        <v>1900227</v>
      </c>
      <c r="P291" s="71" t="s">
        <v>81</v>
      </c>
      <c r="Q291" s="72" t="s">
        <v>105</v>
      </c>
      <c r="R291" s="77" t="s">
        <v>389</v>
      </c>
      <c r="S291"/>
    </row>
    <row r="292" spans="2:19" ht="12.75">
      <c r="B292" s="69"/>
      <c r="C292" s="13" t="s">
        <v>54</v>
      </c>
      <c r="D292" s="14"/>
      <c r="E292" s="15"/>
      <c r="F292" s="15"/>
      <c r="G292" s="16"/>
      <c r="H292" s="71" t="s">
        <v>799</v>
      </c>
      <c r="I292" s="61"/>
      <c r="J292" s="19" t="s">
        <v>201</v>
      </c>
      <c r="K292" s="16" t="s">
        <v>219</v>
      </c>
      <c r="L292" s="19">
        <f t="shared" si="4"/>
      </c>
      <c r="M292" s="72" t="s">
        <v>17</v>
      </c>
      <c r="N292" s="18"/>
      <c r="O292" s="71">
        <v>890097</v>
      </c>
      <c r="P292" s="71" t="s">
        <v>49</v>
      </c>
      <c r="Q292" s="72" t="s">
        <v>62</v>
      </c>
      <c r="R292" s="77" t="s">
        <v>389</v>
      </c>
      <c r="S292"/>
    </row>
    <row r="293" spans="2:19" ht="12.75">
      <c r="B293" s="69"/>
      <c r="C293" s="13" t="s">
        <v>54</v>
      </c>
      <c r="D293" s="14"/>
      <c r="E293" s="15"/>
      <c r="F293" s="15"/>
      <c r="G293" s="16"/>
      <c r="H293" s="71"/>
      <c r="I293" s="61">
        <v>7297</v>
      </c>
      <c r="J293" s="19" t="s">
        <v>140</v>
      </c>
      <c r="K293" s="16" t="s">
        <v>351</v>
      </c>
      <c r="L293" s="19" t="str">
        <f t="shared" si="4"/>
        <v>xLWT I Int</v>
      </c>
      <c r="M293" s="72" t="s">
        <v>805</v>
      </c>
      <c r="N293" s="18"/>
      <c r="O293" s="71">
        <v>884141</v>
      </c>
      <c r="P293" s="71" t="s">
        <v>47</v>
      </c>
      <c r="Q293" s="72" t="s">
        <v>62</v>
      </c>
      <c r="R293" s="77" t="s">
        <v>389</v>
      </c>
      <c r="S293"/>
    </row>
    <row r="294" spans="2:19" ht="12.75">
      <c r="B294" s="69"/>
      <c r="C294" s="13" t="s">
        <v>54</v>
      </c>
      <c r="D294" s="14"/>
      <c r="E294" s="15"/>
      <c r="F294" s="15"/>
      <c r="G294" s="16"/>
      <c r="H294" s="71" t="s">
        <v>817</v>
      </c>
      <c r="I294" s="61" t="s">
        <v>907</v>
      </c>
      <c r="J294" s="19" t="s">
        <v>140</v>
      </c>
      <c r="K294" s="16" t="s">
        <v>351</v>
      </c>
      <c r="L294" s="19" t="str">
        <f t="shared" si="4"/>
        <v>xLWT I Int</v>
      </c>
      <c r="M294" s="72" t="s">
        <v>904</v>
      </c>
      <c r="N294" s="18" t="s">
        <v>897</v>
      </c>
      <c r="O294" s="71">
        <v>893228</v>
      </c>
      <c r="P294" s="71" t="s">
        <v>57</v>
      </c>
      <c r="Q294" s="72" t="s">
        <v>103</v>
      </c>
      <c r="R294" s="77" t="s">
        <v>398</v>
      </c>
      <c r="S294"/>
    </row>
    <row r="295" spans="2:19" ht="12.75">
      <c r="B295" s="69"/>
      <c r="C295" s="13" t="s">
        <v>54</v>
      </c>
      <c r="D295" s="14"/>
      <c r="E295" s="15"/>
      <c r="F295" s="15"/>
      <c r="G295" s="16"/>
      <c r="H295" s="71"/>
      <c r="I295" s="61" t="s">
        <v>851</v>
      </c>
      <c r="J295" s="19" t="s">
        <v>140</v>
      </c>
      <c r="K295" s="16" t="s">
        <v>351</v>
      </c>
      <c r="L295" s="19" t="str">
        <f t="shared" si="4"/>
        <v>xLWT I Int</v>
      </c>
      <c r="M295" s="72" t="s">
        <v>322</v>
      </c>
      <c r="N295" s="18" t="s">
        <v>376</v>
      </c>
      <c r="O295" s="71">
        <v>846902</v>
      </c>
      <c r="P295" s="71" t="s">
        <v>49</v>
      </c>
      <c r="Q295" s="72" t="s">
        <v>142</v>
      </c>
      <c r="R295" s="77" t="s">
        <v>389</v>
      </c>
      <c r="S295"/>
    </row>
    <row r="296" spans="2:19" ht="12.75">
      <c r="B296" s="69"/>
      <c r="C296" s="13" t="s">
        <v>54</v>
      </c>
      <c r="D296" s="14"/>
      <c r="E296" s="15"/>
      <c r="F296" s="15"/>
      <c r="G296" s="16"/>
      <c r="H296" s="71" t="s">
        <v>792</v>
      </c>
      <c r="I296" s="61"/>
      <c r="J296" s="19" t="s">
        <v>135</v>
      </c>
      <c r="K296" s="16" t="s">
        <v>211</v>
      </c>
      <c r="L296" s="19">
        <f t="shared" si="4"/>
      </c>
      <c r="M296" s="72" t="s">
        <v>793</v>
      </c>
      <c r="N296" s="18"/>
      <c r="O296" s="71">
        <v>2153240</v>
      </c>
      <c r="P296" s="71" t="s">
        <v>47</v>
      </c>
      <c r="Q296" s="72" t="s">
        <v>452</v>
      </c>
      <c r="R296" s="77" t="s">
        <v>398</v>
      </c>
      <c r="S296"/>
    </row>
    <row r="297" spans="2:19" ht="12.75">
      <c r="B297" s="69"/>
      <c r="C297" s="13" t="s">
        <v>54</v>
      </c>
      <c r="D297" s="14"/>
      <c r="E297" s="15"/>
      <c r="F297" s="15"/>
      <c r="G297" s="16"/>
      <c r="H297" s="71" t="s">
        <v>818</v>
      </c>
      <c r="I297" s="61"/>
      <c r="J297" s="19" t="s">
        <v>135</v>
      </c>
      <c r="K297" s="16" t="s">
        <v>211</v>
      </c>
      <c r="L297" s="19">
        <f t="shared" si="4"/>
      </c>
      <c r="M297" s="72" t="s">
        <v>819</v>
      </c>
      <c r="N297" s="18"/>
      <c r="O297" s="71">
        <v>893874</v>
      </c>
      <c r="P297" s="71" t="s">
        <v>397</v>
      </c>
      <c r="Q297" s="72" t="s">
        <v>103</v>
      </c>
      <c r="R297" s="77" t="s">
        <v>398</v>
      </c>
      <c r="S297"/>
    </row>
    <row r="298" spans="2:19" ht="12.75">
      <c r="B298" s="69"/>
      <c r="C298" s="13" t="s">
        <v>54</v>
      </c>
      <c r="D298" s="14"/>
      <c r="E298" s="15"/>
      <c r="F298" s="15"/>
      <c r="G298" s="16"/>
      <c r="H298" s="71" t="s">
        <v>831</v>
      </c>
      <c r="I298" s="61"/>
      <c r="J298" s="19" t="s">
        <v>135</v>
      </c>
      <c r="K298" s="16" t="s">
        <v>211</v>
      </c>
      <c r="L298" s="19">
        <f t="shared" si="4"/>
      </c>
      <c r="M298" s="72" t="s">
        <v>832</v>
      </c>
      <c r="N298" s="18" t="s">
        <v>889</v>
      </c>
      <c r="O298" s="71">
        <v>879625</v>
      </c>
      <c r="P298" s="71" t="s">
        <v>51</v>
      </c>
      <c r="Q298" s="72" t="s">
        <v>63</v>
      </c>
      <c r="R298" s="77" t="s">
        <v>393</v>
      </c>
      <c r="S298"/>
    </row>
    <row r="299" spans="2:19" ht="12.75">
      <c r="B299" s="69"/>
      <c r="C299" s="13" t="s">
        <v>54</v>
      </c>
      <c r="D299" s="14"/>
      <c r="E299" s="15"/>
      <c r="F299" s="15"/>
      <c r="G299" s="16"/>
      <c r="H299" s="71"/>
      <c r="I299" s="61">
        <v>757</v>
      </c>
      <c r="J299" s="19" t="s">
        <v>135</v>
      </c>
      <c r="K299" s="16" t="s">
        <v>211</v>
      </c>
      <c r="L299" s="19" t="str">
        <f t="shared" si="4"/>
        <v>xHWT Int</v>
      </c>
      <c r="M299" s="72" t="s">
        <v>835</v>
      </c>
      <c r="N299" s="18" t="s">
        <v>877</v>
      </c>
      <c r="O299" s="71">
        <v>880496</v>
      </c>
      <c r="P299" s="71" t="s">
        <v>51</v>
      </c>
      <c r="Q299" s="72" t="s">
        <v>134</v>
      </c>
      <c r="R299" s="77" t="s">
        <v>389</v>
      </c>
      <c r="S299"/>
    </row>
    <row r="300" spans="2:19" ht="12.75">
      <c r="B300" s="69"/>
      <c r="C300" s="13" t="s">
        <v>54</v>
      </c>
      <c r="D300" s="14"/>
      <c r="E300" s="15"/>
      <c r="F300" s="15"/>
      <c r="G300" s="16"/>
      <c r="H300" s="71" t="s">
        <v>845</v>
      </c>
      <c r="I300" s="61"/>
      <c r="J300" s="19" t="s">
        <v>151</v>
      </c>
      <c r="K300" s="16" t="s">
        <v>236</v>
      </c>
      <c r="L300" s="19">
        <f t="shared" si="4"/>
      </c>
      <c r="M300" s="72" t="s">
        <v>846</v>
      </c>
      <c r="N300" s="18" t="s">
        <v>911</v>
      </c>
      <c r="O300" s="71">
        <v>1016809</v>
      </c>
      <c r="P300" s="71" t="s">
        <v>47</v>
      </c>
      <c r="Q300" s="72" t="s">
        <v>516</v>
      </c>
      <c r="R300" s="77" t="s">
        <v>389</v>
      </c>
      <c r="S300"/>
    </row>
    <row r="301" spans="2:19" ht="12.75">
      <c r="B301" s="69"/>
      <c r="C301" s="13" t="s">
        <v>54</v>
      </c>
      <c r="D301" s="14"/>
      <c r="E301" s="15"/>
      <c r="F301" s="15"/>
      <c r="G301" s="16"/>
      <c r="H301" s="71"/>
      <c r="I301" s="61" t="s">
        <v>794</v>
      </c>
      <c r="J301" s="19" t="s">
        <v>144</v>
      </c>
      <c r="K301" s="16" t="s">
        <v>239</v>
      </c>
      <c r="L301" s="19" t="str">
        <f t="shared" si="4"/>
        <v>xVet Hwt Int</v>
      </c>
      <c r="M301" s="72" t="s">
        <v>795</v>
      </c>
      <c r="N301" s="18"/>
      <c r="O301" s="71">
        <v>911460</v>
      </c>
      <c r="P301" s="71" t="s">
        <v>49</v>
      </c>
      <c r="Q301" s="72" t="s">
        <v>52</v>
      </c>
      <c r="R301" s="77" t="s">
        <v>389</v>
      </c>
      <c r="S301"/>
    </row>
    <row r="302" spans="2:19" ht="12.75">
      <c r="B302" s="69"/>
      <c r="C302" s="13" t="s">
        <v>54</v>
      </c>
      <c r="D302" s="14"/>
      <c r="E302" s="15"/>
      <c r="F302" s="15"/>
      <c r="G302" s="16"/>
      <c r="H302" s="71"/>
      <c r="I302" s="61" t="s">
        <v>857</v>
      </c>
      <c r="J302" s="19" t="s">
        <v>144</v>
      </c>
      <c r="K302" s="16" t="s">
        <v>239</v>
      </c>
      <c r="L302" s="19" t="str">
        <f t="shared" si="4"/>
        <v>xVet Hwt Int</v>
      </c>
      <c r="M302" s="72" t="s">
        <v>858</v>
      </c>
      <c r="N302" s="18" t="s">
        <v>892</v>
      </c>
      <c r="O302" s="71">
        <v>555336</v>
      </c>
      <c r="P302" s="71" t="s">
        <v>49</v>
      </c>
      <c r="Q302" s="72" t="s">
        <v>134</v>
      </c>
      <c r="R302" s="77" t="s">
        <v>389</v>
      </c>
      <c r="S302"/>
    </row>
    <row r="303" spans="2:19" ht="12.75">
      <c r="B303" s="69"/>
      <c r="C303" s="13" t="s">
        <v>54</v>
      </c>
      <c r="D303" s="14"/>
      <c r="E303" s="15"/>
      <c r="F303" s="15"/>
      <c r="G303" s="16"/>
      <c r="H303" s="71"/>
      <c r="I303" s="61" t="s">
        <v>855</v>
      </c>
      <c r="J303" s="19" t="s">
        <v>165</v>
      </c>
      <c r="K303" s="16" t="s">
        <v>216</v>
      </c>
      <c r="L303" s="19" t="str">
        <f t="shared" si="4"/>
        <v>xLWT II Nov</v>
      </c>
      <c r="M303" s="72" t="s">
        <v>856</v>
      </c>
      <c r="N303" s="18" t="s">
        <v>891</v>
      </c>
      <c r="O303" s="71">
        <v>2003437</v>
      </c>
      <c r="P303" s="71" t="s">
        <v>49</v>
      </c>
      <c r="Q303" s="72" t="s">
        <v>122</v>
      </c>
      <c r="R303" s="77" t="s">
        <v>389</v>
      </c>
      <c r="S303"/>
    </row>
    <row r="304" spans="2:19" ht="12.75">
      <c r="B304" s="69"/>
      <c r="C304" s="13" t="s">
        <v>54</v>
      </c>
      <c r="D304" s="14"/>
      <c r="E304" s="15"/>
      <c r="F304" s="15"/>
      <c r="G304" s="16"/>
      <c r="H304" s="71"/>
      <c r="I304" s="61" t="s">
        <v>813</v>
      </c>
      <c r="J304" s="19" t="s">
        <v>163</v>
      </c>
      <c r="K304" s="16" t="s">
        <v>352</v>
      </c>
      <c r="L304" s="19" t="str">
        <f t="shared" si="4"/>
        <v>xLWT I Nov</v>
      </c>
      <c r="M304" s="72" t="s">
        <v>925</v>
      </c>
      <c r="N304" s="18" t="s">
        <v>894</v>
      </c>
      <c r="O304" s="71">
        <v>2847719</v>
      </c>
      <c r="P304" s="71" t="s">
        <v>81</v>
      </c>
      <c r="Q304" s="72" t="s">
        <v>814</v>
      </c>
      <c r="R304" s="77" t="s">
        <v>389</v>
      </c>
      <c r="S304"/>
    </row>
    <row r="305" spans="2:19" ht="12.75">
      <c r="B305" s="69"/>
      <c r="C305" s="13" t="s">
        <v>54</v>
      </c>
      <c r="D305" s="14"/>
      <c r="E305" s="15"/>
      <c r="F305" s="15"/>
      <c r="G305" s="16"/>
      <c r="H305" s="71"/>
      <c r="I305" s="61" t="s">
        <v>849</v>
      </c>
      <c r="J305" s="19" t="s">
        <v>163</v>
      </c>
      <c r="K305" s="16" t="s">
        <v>352</v>
      </c>
      <c r="L305" s="19" t="str">
        <f t="shared" si="4"/>
        <v>xLWT I Nov</v>
      </c>
      <c r="M305" s="72" t="s">
        <v>850</v>
      </c>
      <c r="N305" s="18"/>
      <c r="O305" s="71">
        <v>2011658</v>
      </c>
      <c r="P305" s="71" t="s">
        <v>47</v>
      </c>
      <c r="Q305" s="72" t="s">
        <v>111</v>
      </c>
      <c r="R305" s="77" t="s">
        <v>389</v>
      </c>
      <c r="S305"/>
    </row>
    <row r="306" spans="2:19" ht="12.75">
      <c r="B306" s="69"/>
      <c r="C306" s="13" t="s">
        <v>54</v>
      </c>
      <c r="D306" s="14"/>
      <c r="E306" s="15"/>
      <c r="F306" s="15"/>
      <c r="G306" s="16"/>
      <c r="H306" s="71" t="s">
        <v>843</v>
      </c>
      <c r="I306" s="61"/>
      <c r="J306" s="15" t="s">
        <v>157</v>
      </c>
      <c r="K306" s="16" t="s">
        <v>212</v>
      </c>
      <c r="L306" s="19">
        <f t="shared" si="4"/>
      </c>
      <c r="M306" s="72" t="s">
        <v>844</v>
      </c>
      <c r="N306" s="18"/>
      <c r="O306" s="71">
        <v>910730</v>
      </c>
      <c r="P306" s="71" t="s">
        <v>57</v>
      </c>
      <c r="Q306" s="72" t="s">
        <v>161</v>
      </c>
      <c r="R306" s="77" t="s">
        <v>389</v>
      </c>
      <c r="S306"/>
    </row>
    <row r="307" spans="2:19" ht="12.75">
      <c r="B307" s="69"/>
      <c r="C307" s="13" t="s">
        <v>54</v>
      </c>
      <c r="D307" s="14"/>
      <c r="E307" s="15"/>
      <c r="F307" s="15"/>
      <c r="G307" s="16"/>
      <c r="H307" s="71" t="s">
        <v>847</v>
      </c>
      <c r="I307" s="61"/>
      <c r="J307" s="15" t="s">
        <v>157</v>
      </c>
      <c r="K307" s="16" t="s">
        <v>212</v>
      </c>
      <c r="L307" s="19">
        <f t="shared" si="4"/>
      </c>
      <c r="M307" s="72" t="s">
        <v>848</v>
      </c>
      <c r="N307" s="18"/>
      <c r="O307" s="71">
        <v>2159640</v>
      </c>
      <c r="P307" s="71" t="s">
        <v>47</v>
      </c>
      <c r="Q307" s="72" t="s">
        <v>66</v>
      </c>
      <c r="R307" s="77" t="s">
        <v>389</v>
      </c>
      <c r="S307"/>
    </row>
    <row r="308" spans="2:19" ht="12.75">
      <c r="B308" s="69"/>
      <c r="C308" s="13" t="s">
        <v>54</v>
      </c>
      <c r="D308" s="14"/>
      <c r="E308" s="15"/>
      <c r="F308" s="15"/>
      <c r="G308" s="16"/>
      <c r="H308" s="71"/>
      <c r="I308" s="61" t="s">
        <v>809</v>
      </c>
      <c r="J308" s="15" t="s">
        <v>175</v>
      </c>
      <c r="K308" s="16" t="s">
        <v>871</v>
      </c>
      <c r="L308" s="19" t="str">
        <f t="shared" si="4"/>
        <v>xSen Lwt Nov</v>
      </c>
      <c r="M308" s="72" t="s">
        <v>810</v>
      </c>
      <c r="N308" s="18" t="s">
        <v>372</v>
      </c>
      <c r="O308" s="71">
        <v>2805608</v>
      </c>
      <c r="P308" s="71" t="s">
        <v>49</v>
      </c>
      <c r="Q308" s="72" t="s">
        <v>102</v>
      </c>
      <c r="R308" s="77" t="s">
        <v>389</v>
      </c>
      <c r="S308"/>
    </row>
    <row r="309" spans="2:19" ht="12.75">
      <c r="B309" s="69"/>
      <c r="C309" s="13" t="s">
        <v>54</v>
      </c>
      <c r="D309" s="14"/>
      <c r="E309" s="15"/>
      <c r="F309" s="15"/>
      <c r="G309" s="16"/>
      <c r="H309" s="71"/>
      <c r="I309" s="61" t="s">
        <v>852</v>
      </c>
      <c r="J309" s="15" t="s">
        <v>175</v>
      </c>
      <c r="K309" s="16" t="s">
        <v>871</v>
      </c>
      <c r="L309" s="19" t="str">
        <f t="shared" si="4"/>
        <v>xSen Lwt Nov</v>
      </c>
      <c r="M309" s="72" t="s">
        <v>853</v>
      </c>
      <c r="N309" s="18"/>
      <c r="O309" s="71">
        <v>260718</v>
      </c>
      <c r="P309" s="71" t="s">
        <v>667</v>
      </c>
      <c r="Q309" s="72" t="s">
        <v>854</v>
      </c>
      <c r="R309" s="77" t="s">
        <v>389</v>
      </c>
      <c r="S309"/>
    </row>
    <row r="310" spans="2:19" ht="12.75">
      <c r="B310" s="69"/>
      <c r="C310" s="13" t="s">
        <v>54</v>
      </c>
      <c r="D310" s="14"/>
      <c r="E310" s="15"/>
      <c r="F310" s="15"/>
      <c r="G310" s="16"/>
      <c r="H310" s="71" t="s">
        <v>796</v>
      </c>
      <c r="I310" s="61"/>
      <c r="J310" s="15" t="s">
        <v>167</v>
      </c>
      <c r="K310" s="16" t="s">
        <v>240</v>
      </c>
      <c r="L310" s="19">
        <f t="shared" si="4"/>
      </c>
      <c r="M310" s="72" t="s">
        <v>797</v>
      </c>
      <c r="N310" s="18"/>
      <c r="O310" s="71">
        <v>29163364</v>
      </c>
      <c r="P310" s="71" t="s">
        <v>49</v>
      </c>
      <c r="Q310" s="72" t="s">
        <v>798</v>
      </c>
      <c r="R310" s="77" t="s">
        <v>389</v>
      </c>
      <c r="S310"/>
    </row>
    <row r="311" spans="2:19" ht="12.75">
      <c r="B311" s="69"/>
      <c r="C311" s="13" t="s">
        <v>54</v>
      </c>
      <c r="D311" s="14"/>
      <c r="E311" s="15"/>
      <c r="F311" s="15"/>
      <c r="G311" s="16"/>
      <c r="H311" s="71"/>
      <c r="I311" s="61" t="s">
        <v>811</v>
      </c>
      <c r="J311" s="15" t="s">
        <v>167</v>
      </c>
      <c r="K311" s="16" t="s">
        <v>240</v>
      </c>
      <c r="L311" s="19" t="str">
        <f t="shared" si="4"/>
        <v>xVet Hwt Nov</v>
      </c>
      <c r="M311" s="72" t="s">
        <v>812</v>
      </c>
      <c r="N311" s="18" t="s">
        <v>877</v>
      </c>
      <c r="O311" s="71">
        <v>2124986</v>
      </c>
      <c r="P311" s="71" t="s">
        <v>57</v>
      </c>
      <c r="Q311" s="72" t="s">
        <v>177</v>
      </c>
      <c r="R311" s="77" t="s">
        <v>389</v>
      </c>
      <c r="S311"/>
    </row>
    <row r="312" spans="2:19" ht="12.75">
      <c r="B312" s="69"/>
      <c r="C312" s="13" t="s">
        <v>54</v>
      </c>
      <c r="D312" s="14"/>
      <c r="E312" s="15"/>
      <c r="F312" s="15"/>
      <c r="G312" s="16"/>
      <c r="H312" s="71"/>
      <c r="I312" s="71">
        <v>7288</v>
      </c>
      <c r="J312" s="18" t="s">
        <v>143</v>
      </c>
      <c r="K312" s="16" t="s">
        <v>215</v>
      </c>
      <c r="L312" s="19" t="str">
        <f t="shared" si="4"/>
        <v>xLWT II Int</v>
      </c>
      <c r="M312" s="72" t="s">
        <v>808</v>
      </c>
      <c r="N312" s="18" t="s">
        <v>890</v>
      </c>
      <c r="O312" s="71">
        <v>2159646</v>
      </c>
      <c r="P312" s="71" t="s">
        <v>47</v>
      </c>
      <c r="Q312" s="72" t="s">
        <v>177</v>
      </c>
      <c r="R312" s="77" t="s">
        <v>389</v>
      </c>
      <c r="S312"/>
    </row>
    <row r="313" spans="2:19" ht="12.75">
      <c r="B313" s="69"/>
      <c r="C313" s="13" t="s">
        <v>54</v>
      </c>
      <c r="D313" s="14"/>
      <c r="E313" s="15"/>
      <c r="F313" s="15"/>
      <c r="G313" s="16"/>
      <c r="H313" s="71"/>
      <c r="I313" s="71" t="s">
        <v>806</v>
      </c>
      <c r="J313" s="73"/>
      <c r="K313" s="16" t="s">
        <v>929</v>
      </c>
      <c r="L313" s="19" t="str">
        <f t="shared" si="4"/>
        <v>xMini Beg</v>
      </c>
      <c r="M313" s="72" t="s">
        <v>807</v>
      </c>
      <c r="N313" s="18" t="s">
        <v>890</v>
      </c>
      <c r="O313" s="71">
        <v>2849103</v>
      </c>
      <c r="P313" s="71" t="s">
        <v>57</v>
      </c>
      <c r="Q313" s="72" t="s">
        <v>104</v>
      </c>
      <c r="R313" s="77" t="s">
        <v>389</v>
      </c>
      <c r="S313"/>
    </row>
    <row r="314" spans="2:19" ht="12.75">
      <c r="B314" s="69"/>
      <c r="C314" s="13" t="s">
        <v>54</v>
      </c>
      <c r="D314" s="14"/>
      <c r="E314" s="15"/>
      <c r="F314" s="15"/>
      <c r="G314" s="16"/>
      <c r="H314" s="71" t="s">
        <v>833</v>
      </c>
      <c r="I314" s="71"/>
      <c r="J314" s="18" t="s">
        <v>131</v>
      </c>
      <c r="K314" s="16" t="s">
        <v>241</v>
      </c>
      <c r="L314" s="19">
        <f t="shared" si="4"/>
      </c>
      <c r="M314" s="72" t="s">
        <v>834</v>
      </c>
      <c r="N314" s="18"/>
      <c r="O314" s="71">
        <v>466148</v>
      </c>
      <c r="P314" s="71" t="s">
        <v>47</v>
      </c>
      <c r="Q314" s="72" t="s">
        <v>178</v>
      </c>
      <c r="R314" s="77" t="s">
        <v>389</v>
      </c>
      <c r="S314"/>
    </row>
    <row r="315" spans="2:19" ht="12.75">
      <c r="B315" s="69"/>
      <c r="C315" s="13" t="s">
        <v>244</v>
      </c>
      <c r="D315" s="14" t="s">
        <v>861</v>
      </c>
      <c r="E315" s="15"/>
      <c r="F315" s="15"/>
      <c r="G315" s="16"/>
      <c r="H315" s="71" t="s">
        <v>862</v>
      </c>
      <c r="I315" s="71"/>
      <c r="J315" s="18" t="s">
        <v>70</v>
      </c>
      <c r="K315" s="16" t="s">
        <v>350</v>
      </c>
      <c r="L315" s="19">
        <f t="shared" si="4"/>
      </c>
      <c r="M315" s="72" t="s">
        <v>36</v>
      </c>
      <c r="N315" s="18"/>
      <c r="O315" s="71">
        <v>884839</v>
      </c>
      <c r="P315" s="71" t="s">
        <v>51</v>
      </c>
      <c r="Q315" s="72" t="s">
        <v>55</v>
      </c>
      <c r="R315" s="77" t="s">
        <v>398</v>
      </c>
      <c r="S315"/>
    </row>
    <row r="316" spans="2:19" ht="12.75">
      <c r="B316" s="69"/>
      <c r="C316" s="13" t="s">
        <v>244</v>
      </c>
      <c r="D316" s="14" t="s">
        <v>859</v>
      </c>
      <c r="E316" s="15"/>
      <c r="F316" s="15"/>
      <c r="G316" s="16"/>
      <c r="H316" s="71"/>
      <c r="I316" s="71" t="s">
        <v>225</v>
      </c>
      <c r="J316" s="18" t="s">
        <v>106</v>
      </c>
      <c r="K316" s="16" t="s">
        <v>865</v>
      </c>
      <c r="L316" s="19" t="str">
        <f t="shared" si="4"/>
        <v>xSen Lwt Exp</v>
      </c>
      <c r="M316" s="72" t="s">
        <v>34</v>
      </c>
      <c r="N316" s="18" t="s">
        <v>881</v>
      </c>
      <c r="O316" s="71">
        <v>911896</v>
      </c>
      <c r="P316" s="71" t="s">
        <v>57</v>
      </c>
      <c r="Q316" s="72" t="s">
        <v>118</v>
      </c>
      <c r="R316" s="78" t="s">
        <v>389</v>
      </c>
      <c r="S316"/>
    </row>
    <row r="317" spans="2:19" ht="12.75">
      <c r="B317" s="51"/>
      <c r="C317" s="51"/>
      <c r="D317" s="51"/>
      <c r="E317" s="47"/>
      <c r="F317" s="47"/>
      <c r="G317" s="47"/>
      <c r="H317" s="51"/>
      <c r="I317" s="51"/>
      <c r="J317" s="47"/>
      <c r="K317" s="47"/>
      <c r="L317" s="47"/>
      <c r="M317" s="47"/>
      <c r="N317" s="47"/>
      <c r="O317" s="51"/>
      <c r="P317" s="51"/>
      <c r="Q317" s="47"/>
      <c r="R317" s="47"/>
      <c r="S317"/>
    </row>
    <row r="318" spans="2:18" ht="12.75">
      <c r="B318" s="14"/>
      <c r="C318" s="14"/>
      <c r="D318" s="14"/>
      <c r="E318" s="15"/>
      <c r="F318" s="15"/>
      <c r="G318" s="15"/>
      <c r="H318" s="14"/>
      <c r="I318" s="87" t="s">
        <v>354</v>
      </c>
      <c r="J318" s="87"/>
      <c r="K318" s="87"/>
      <c r="L318" s="87"/>
      <c r="M318" s="87"/>
      <c r="N318" s="87"/>
      <c r="O318" s="55"/>
      <c r="P318" s="14"/>
      <c r="Q318" s="15"/>
      <c r="R318" s="15"/>
    </row>
    <row r="319" spans="2:18" ht="12.75">
      <c r="B319" s="14"/>
      <c r="C319" s="14"/>
      <c r="D319" s="14"/>
      <c r="E319" s="15"/>
      <c r="F319" s="15"/>
      <c r="G319" s="15"/>
      <c r="H319" s="14"/>
      <c r="I319" s="56" t="s">
        <v>221</v>
      </c>
      <c r="J319" s="57"/>
      <c r="K319" s="57" t="s">
        <v>355</v>
      </c>
      <c r="L319" s="58" t="s">
        <v>249</v>
      </c>
      <c r="M319" s="58" t="s">
        <v>249</v>
      </c>
      <c r="N319" s="58" t="s">
        <v>45</v>
      </c>
      <c r="O319" s="59" t="s">
        <v>356</v>
      </c>
      <c r="P319" s="14"/>
      <c r="Q319" s="15"/>
      <c r="R319" s="15"/>
    </row>
    <row r="320" spans="2:18" ht="12.75">
      <c r="B320" s="14"/>
      <c r="C320" s="14"/>
      <c r="D320" s="14"/>
      <c r="E320" s="15"/>
      <c r="F320" s="15"/>
      <c r="G320" s="15"/>
      <c r="H320" s="14"/>
      <c r="I320" s="46">
        <v>133</v>
      </c>
      <c r="J320" s="47"/>
      <c r="K320" s="47" t="s">
        <v>959</v>
      </c>
      <c r="L320" s="47"/>
      <c r="M320" s="47" t="s">
        <v>960</v>
      </c>
      <c r="N320" s="47" t="s">
        <v>357</v>
      </c>
      <c r="O320" s="60"/>
      <c r="P320" s="14"/>
      <c r="Q320" s="15"/>
      <c r="R320" s="15"/>
    </row>
    <row r="321" spans="2:18" ht="12.75">
      <c r="B321" s="14"/>
      <c r="C321" s="14"/>
      <c r="D321" s="14"/>
      <c r="E321" s="15"/>
      <c r="F321" s="15"/>
      <c r="G321" s="15"/>
      <c r="H321" s="14"/>
      <c r="I321" s="13" t="s">
        <v>975</v>
      </c>
      <c r="J321" s="15"/>
      <c r="K321" s="15" t="s">
        <v>243</v>
      </c>
      <c r="L321" s="15"/>
      <c r="M321" s="15" t="s">
        <v>358</v>
      </c>
      <c r="N321" s="15" t="s">
        <v>357</v>
      </c>
      <c r="O321" s="61">
        <v>771688</v>
      </c>
      <c r="P321" s="14"/>
      <c r="Q321" s="15"/>
      <c r="R321" s="15"/>
    </row>
    <row r="322" spans="2:18" ht="12.75">
      <c r="B322" s="14"/>
      <c r="C322" s="14"/>
      <c r="D322" s="14"/>
      <c r="E322" s="15"/>
      <c r="F322" s="15"/>
      <c r="G322" s="15"/>
      <c r="H322" s="14"/>
      <c r="I322" s="13" t="s">
        <v>976</v>
      </c>
      <c r="J322" s="15"/>
      <c r="K322" s="15" t="s">
        <v>243</v>
      </c>
      <c r="L322" s="15"/>
      <c r="M322" s="15" t="s">
        <v>361</v>
      </c>
      <c r="N322" s="15" t="s">
        <v>357</v>
      </c>
      <c r="O322" s="61">
        <v>545408</v>
      </c>
      <c r="P322" s="14"/>
      <c r="Q322" s="15"/>
      <c r="R322" s="15"/>
    </row>
    <row r="323" spans="2:18" ht="12.75">
      <c r="B323" s="14"/>
      <c r="C323" s="14"/>
      <c r="D323" s="14"/>
      <c r="E323" s="15"/>
      <c r="F323" s="15"/>
      <c r="G323" s="15"/>
      <c r="H323" s="14"/>
      <c r="I323" s="13" t="s">
        <v>965</v>
      </c>
      <c r="J323" s="15"/>
      <c r="K323" s="15" t="s">
        <v>963</v>
      </c>
      <c r="L323" s="15"/>
      <c r="M323" s="15" t="s">
        <v>964</v>
      </c>
      <c r="N323" s="15"/>
      <c r="O323" s="61"/>
      <c r="P323" s="14"/>
      <c r="Q323" s="15"/>
      <c r="R323" s="15"/>
    </row>
    <row r="324" spans="2:18" ht="12.75">
      <c r="B324" s="14"/>
      <c r="C324" s="14"/>
      <c r="D324" s="14"/>
      <c r="E324" s="15"/>
      <c r="F324" s="15"/>
      <c r="G324" s="15"/>
      <c r="H324" s="14"/>
      <c r="I324" s="13" t="s">
        <v>995</v>
      </c>
      <c r="J324" s="15"/>
      <c r="K324" s="15" t="s">
        <v>991</v>
      </c>
      <c r="L324" s="15"/>
      <c r="M324" s="15" t="s">
        <v>377</v>
      </c>
      <c r="N324" s="15" t="s">
        <v>357</v>
      </c>
      <c r="O324" s="61">
        <v>2722386</v>
      </c>
      <c r="P324" s="14"/>
      <c r="Q324" s="15"/>
      <c r="R324" s="15"/>
    </row>
    <row r="325" spans="2:15" ht="12.75">
      <c r="B325" s="14"/>
      <c r="C325" s="14"/>
      <c r="I325" s="13" t="s">
        <v>974</v>
      </c>
      <c r="J325" s="15"/>
      <c r="K325" s="15" t="s">
        <v>338</v>
      </c>
      <c r="L325" s="15"/>
      <c r="M325" s="15" t="s">
        <v>973</v>
      </c>
      <c r="N325" s="15"/>
      <c r="O325" s="61"/>
    </row>
    <row r="326" spans="2:15" ht="12.75">
      <c r="B326" s="14"/>
      <c r="C326" s="14"/>
      <c r="I326" s="13" t="s">
        <v>989</v>
      </c>
      <c r="J326" s="15"/>
      <c r="K326" s="15" t="s">
        <v>235</v>
      </c>
      <c r="L326" s="15"/>
      <c r="M326" s="15" t="s">
        <v>373</v>
      </c>
      <c r="N326" s="15"/>
      <c r="O326" s="61">
        <v>318532</v>
      </c>
    </row>
    <row r="327" spans="2:15" ht="12.75">
      <c r="B327" s="14"/>
      <c r="C327" s="14"/>
      <c r="I327" s="13" t="s">
        <v>954</v>
      </c>
      <c r="J327" s="15"/>
      <c r="K327" s="15" t="s">
        <v>236</v>
      </c>
      <c r="L327" s="15"/>
      <c r="M327" s="15" t="s">
        <v>951</v>
      </c>
      <c r="N327" s="15" t="s">
        <v>891</v>
      </c>
      <c r="O327" s="61">
        <v>810580</v>
      </c>
    </row>
    <row r="328" spans="2:15" ht="12.75">
      <c r="B328" s="14"/>
      <c r="C328" s="14"/>
      <c r="I328" s="13" t="s">
        <v>978</v>
      </c>
      <c r="J328" s="62"/>
      <c r="K328" s="15" t="s">
        <v>236</v>
      </c>
      <c r="L328" s="62"/>
      <c r="M328" s="15" t="s">
        <v>382</v>
      </c>
      <c r="N328" s="15"/>
      <c r="O328" s="61">
        <v>1075070</v>
      </c>
    </row>
    <row r="329" spans="2:15" ht="12.75">
      <c r="B329" s="14"/>
      <c r="C329" s="14"/>
      <c r="I329" s="13" t="s">
        <v>982</v>
      </c>
      <c r="J329" s="62"/>
      <c r="K329" s="15" t="s">
        <v>236</v>
      </c>
      <c r="L329" s="62"/>
      <c r="M329" s="15" t="s">
        <v>983</v>
      </c>
      <c r="N329" s="15" t="s">
        <v>357</v>
      </c>
      <c r="O329" s="61"/>
    </row>
    <row r="330" spans="2:15" ht="12.75">
      <c r="B330" s="14"/>
      <c r="C330" s="14"/>
      <c r="I330" s="13" t="s">
        <v>970</v>
      </c>
      <c r="J330" s="15"/>
      <c r="K330" s="15" t="s">
        <v>866</v>
      </c>
      <c r="L330" s="15"/>
      <c r="M330" s="15" t="s">
        <v>359</v>
      </c>
      <c r="N330" s="15" t="s">
        <v>357</v>
      </c>
      <c r="O330" s="61">
        <v>693924</v>
      </c>
    </row>
    <row r="331" spans="2:15" ht="12.75">
      <c r="B331" s="14"/>
      <c r="C331" s="14"/>
      <c r="I331" s="13" t="s">
        <v>985</v>
      </c>
      <c r="J331" s="15"/>
      <c r="K331" s="15" t="s">
        <v>866</v>
      </c>
      <c r="L331" s="15"/>
      <c r="M331" s="15" t="s">
        <v>984</v>
      </c>
      <c r="N331" s="15" t="s">
        <v>357</v>
      </c>
      <c r="O331" s="61"/>
    </row>
    <row r="332" spans="2:15" ht="12.75">
      <c r="B332" s="14"/>
      <c r="C332" s="14"/>
      <c r="I332" s="13" t="s">
        <v>969</v>
      </c>
      <c r="J332" s="15"/>
      <c r="K332" s="15" t="s">
        <v>866</v>
      </c>
      <c r="L332" s="15"/>
      <c r="M332" s="15" t="s">
        <v>369</v>
      </c>
      <c r="N332" s="15" t="s">
        <v>370</v>
      </c>
      <c r="O332" s="61">
        <v>399212</v>
      </c>
    </row>
    <row r="333" spans="2:15" ht="12.75">
      <c r="B333" s="14"/>
      <c r="C333" s="14"/>
      <c r="I333" s="13" t="s">
        <v>981</v>
      </c>
      <c r="J333" s="15"/>
      <c r="K333" s="15" t="s">
        <v>869</v>
      </c>
      <c r="L333" s="15"/>
      <c r="M333" s="15" t="s">
        <v>380</v>
      </c>
      <c r="N333" s="15" t="s">
        <v>357</v>
      </c>
      <c r="O333" s="61">
        <v>733522</v>
      </c>
    </row>
    <row r="334" spans="2:15" ht="12.75">
      <c r="B334" s="14"/>
      <c r="C334" s="14"/>
      <c r="I334" s="13" t="s">
        <v>977</v>
      </c>
      <c r="J334" s="15"/>
      <c r="K334" s="15" t="s">
        <v>872</v>
      </c>
      <c r="L334" s="15"/>
      <c r="M334" s="15" t="s">
        <v>360</v>
      </c>
      <c r="N334" s="15" t="s">
        <v>357</v>
      </c>
      <c r="O334" s="61">
        <v>236423</v>
      </c>
    </row>
    <row r="335" spans="2:15" ht="12.75">
      <c r="B335" s="14"/>
      <c r="C335" s="14"/>
      <c r="I335" s="13" t="s">
        <v>962</v>
      </c>
      <c r="J335" s="15"/>
      <c r="K335" s="15" t="s">
        <v>220</v>
      </c>
      <c r="L335" s="15"/>
      <c r="M335" s="15" t="s">
        <v>961</v>
      </c>
      <c r="N335" s="15"/>
      <c r="O335" s="61"/>
    </row>
    <row r="336" spans="2:15" ht="12.75">
      <c r="B336" s="14"/>
      <c r="C336" s="14"/>
      <c r="I336" s="13" t="s">
        <v>900</v>
      </c>
      <c r="J336" s="15"/>
      <c r="K336" s="15" t="s">
        <v>220</v>
      </c>
      <c r="L336" s="15"/>
      <c r="M336" s="15" t="s">
        <v>899</v>
      </c>
      <c r="N336" s="15" t="s">
        <v>376</v>
      </c>
      <c r="O336" s="61">
        <v>611974</v>
      </c>
    </row>
    <row r="337" spans="2:15" ht="12.75">
      <c r="B337" s="14"/>
      <c r="C337" s="14"/>
      <c r="I337" s="13" t="s">
        <v>901</v>
      </c>
      <c r="J337" s="15"/>
      <c r="K337" s="15" t="s">
        <v>232</v>
      </c>
      <c r="L337" s="15"/>
      <c r="M337" s="15" t="s">
        <v>364</v>
      </c>
      <c r="N337" s="15" t="s">
        <v>357</v>
      </c>
      <c r="O337" s="61">
        <v>1092604</v>
      </c>
    </row>
    <row r="338" spans="2:15" ht="12.75">
      <c r="B338" s="14"/>
      <c r="C338" s="14"/>
      <c r="I338" s="13" t="s">
        <v>953</v>
      </c>
      <c r="J338" s="15"/>
      <c r="K338" s="15" t="s">
        <v>232</v>
      </c>
      <c r="L338" s="15"/>
      <c r="M338" s="15" t="s">
        <v>952</v>
      </c>
      <c r="N338" s="15" t="s">
        <v>878</v>
      </c>
      <c r="O338" s="61"/>
    </row>
    <row r="339" spans="2:15" ht="12.75">
      <c r="B339" s="14"/>
      <c r="C339" s="14"/>
      <c r="I339" s="13" t="s">
        <v>956</v>
      </c>
      <c r="J339" s="15"/>
      <c r="K339" s="15" t="s">
        <v>233</v>
      </c>
      <c r="L339" s="15"/>
      <c r="M339" s="15" t="s">
        <v>955</v>
      </c>
      <c r="N339" s="15" t="s">
        <v>877</v>
      </c>
      <c r="O339" s="61"/>
    </row>
    <row r="340" spans="2:15" ht="12.75">
      <c r="B340" s="14"/>
      <c r="C340" s="14"/>
      <c r="I340" s="13" t="s">
        <v>987</v>
      </c>
      <c r="J340" s="15"/>
      <c r="K340" s="15" t="s">
        <v>233</v>
      </c>
      <c r="L340" s="15"/>
      <c r="M340" s="15" t="s">
        <v>378</v>
      </c>
      <c r="N340" s="15" t="s">
        <v>357</v>
      </c>
      <c r="O340" s="61"/>
    </row>
    <row r="341" spans="2:15" ht="12.75">
      <c r="B341" s="14"/>
      <c r="C341" s="14"/>
      <c r="I341" s="13" t="s">
        <v>980</v>
      </c>
      <c r="J341" s="62"/>
      <c r="K341" s="15" t="s">
        <v>233</v>
      </c>
      <c r="L341" s="62"/>
      <c r="M341" s="15" t="s">
        <v>365</v>
      </c>
      <c r="N341" s="15" t="s">
        <v>357</v>
      </c>
      <c r="O341" s="61">
        <v>910262</v>
      </c>
    </row>
    <row r="342" spans="2:15" ht="12.75">
      <c r="B342" s="14"/>
      <c r="C342" s="14"/>
      <c r="I342" s="13" t="s">
        <v>958</v>
      </c>
      <c r="J342" s="15"/>
      <c r="K342" s="15" t="s">
        <v>233</v>
      </c>
      <c r="L342" s="15"/>
      <c r="M342" s="15" t="s">
        <v>367</v>
      </c>
      <c r="N342" s="15" t="s">
        <v>357</v>
      </c>
      <c r="O342" s="61">
        <v>450594</v>
      </c>
    </row>
    <row r="343" spans="2:15" ht="12.75">
      <c r="B343" s="14"/>
      <c r="C343" s="14"/>
      <c r="I343" s="13" t="s">
        <v>988</v>
      </c>
      <c r="J343" s="62"/>
      <c r="K343" s="15" t="s">
        <v>234</v>
      </c>
      <c r="L343" s="62"/>
      <c r="M343" s="15" t="s">
        <v>381</v>
      </c>
      <c r="N343" s="15" t="s">
        <v>357</v>
      </c>
      <c r="O343" s="61">
        <v>2797467</v>
      </c>
    </row>
    <row r="344" spans="2:15" ht="12.75">
      <c r="B344" s="14"/>
      <c r="C344" s="14"/>
      <c r="I344" s="13" t="s">
        <v>971</v>
      </c>
      <c r="J344" s="15"/>
      <c r="K344" s="15" t="s">
        <v>865</v>
      </c>
      <c r="L344" s="15"/>
      <c r="M344" s="15" t="s">
        <v>362</v>
      </c>
      <c r="N344" s="15" t="s">
        <v>357</v>
      </c>
      <c r="O344" s="61">
        <v>777085</v>
      </c>
    </row>
    <row r="345" spans="2:15" ht="12.75">
      <c r="B345" s="14"/>
      <c r="C345" s="14"/>
      <c r="I345" s="13" t="s">
        <v>957</v>
      </c>
      <c r="J345" s="15"/>
      <c r="K345" s="15" t="s">
        <v>871</v>
      </c>
      <c r="L345" s="15"/>
      <c r="M345" s="15" t="s">
        <v>363</v>
      </c>
      <c r="N345" s="15" t="s">
        <v>357</v>
      </c>
      <c r="O345" s="61">
        <v>682843</v>
      </c>
    </row>
    <row r="346" spans="2:15" ht="12.75">
      <c r="B346" s="14"/>
      <c r="C346" s="14"/>
      <c r="I346" s="13" t="s">
        <v>968</v>
      </c>
      <c r="J346" s="15"/>
      <c r="K346" s="15" t="s">
        <v>239</v>
      </c>
      <c r="L346" s="15"/>
      <c r="M346" s="15" t="s">
        <v>967</v>
      </c>
      <c r="N346" s="15" t="s">
        <v>370</v>
      </c>
      <c r="O346" s="61"/>
    </row>
    <row r="347" spans="2:15" ht="12.75">
      <c r="B347" s="14"/>
      <c r="C347" s="14"/>
      <c r="I347" s="81" t="s">
        <v>999</v>
      </c>
      <c r="J347" s="82"/>
      <c r="K347" s="82" t="s">
        <v>239</v>
      </c>
      <c r="L347" s="82"/>
      <c r="M347" s="82" t="s">
        <v>1000</v>
      </c>
      <c r="N347" s="82" t="s">
        <v>881</v>
      </c>
      <c r="O347" s="83">
        <v>1105854</v>
      </c>
    </row>
    <row r="348" spans="2:15" ht="12.75">
      <c r="B348" s="14"/>
      <c r="C348" s="14"/>
      <c r="I348" s="81" t="s">
        <v>1001</v>
      </c>
      <c r="J348" s="82"/>
      <c r="K348" s="82" t="s">
        <v>239</v>
      </c>
      <c r="L348" s="82"/>
      <c r="M348" s="82" t="s">
        <v>1002</v>
      </c>
      <c r="N348" s="82"/>
      <c r="O348" s="83">
        <v>846920</v>
      </c>
    </row>
    <row r="349" spans="2:15" ht="12.75">
      <c r="B349" s="14"/>
      <c r="C349" s="14"/>
      <c r="I349" s="13" t="s">
        <v>966</v>
      </c>
      <c r="J349" s="15"/>
      <c r="K349" s="15" t="s">
        <v>239</v>
      </c>
      <c r="L349" s="15"/>
      <c r="M349" s="15" t="s">
        <v>383</v>
      </c>
      <c r="N349" s="15" t="s">
        <v>357</v>
      </c>
      <c r="O349" s="61">
        <v>1110117</v>
      </c>
    </row>
    <row r="350" spans="2:15" ht="12.75">
      <c r="B350" s="14"/>
      <c r="C350" s="14"/>
      <c r="I350" s="13" t="s">
        <v>972</v>
      </c>
      <c r="J350" s="15"/>
      <c r="K350" s="15" t="s">
        <v>240</v>
      </c>
      <c r="L350" s="15"/>
      <c r="M350" s="15" t="s">
        <v>368</v>
      </c>
      <c r="N350" s="15" t="s">
        <v>357</v>
      </c>
      <c r="O350" s="61">
        <v>890469</v>
      </c>
    </row>
    <row r="351" spans="2:15" ht="12.75">
      <c r="B351" s="14"/>
      <c r="C351" s="14"/>
      <c r="I351" s="13" t="s">
        <v>990</v>
      </c>
      <c r="J351" s="62"/>
      <c r="K351" s="15" t="s">
        <v>873</v>
      </c>
      <c r="L351" s="62"/>
      <c r="M351" s="15" t="s">
        <v>986</v>
      </c>
      <c r="N351" s="15"/>
      <c r="O351" s="61"/>
    </row>
    <row r="352" spans="2:15" ht="12.75">
      <c r="B352" s="14"/>
      <c r="C352" s="14"/>
      <c r="I352" s="48" t="s">
        <v>979</v>
      </c>
      <c r="J352" s="64"/>
      <c r="K352" s="49" t="s">
        <v>883</v>
      </c>
      <c r="L352" s="64"/>
      <c r="M352" s="49" t="s">
        <v>366</v>
      </c>
      <c r="N352" s="49" t="s">
        <v>357</v>
      </c>
      <c r="O352" s="63">
        <v>910267</v>
      </c>
    </row>
    <row r="353" spans="2:15" ht="12.75">
      <c r="B353" s="14"/>
      <c r="C353" s="14"/>
      <c r="I353" s="45"/>
      <c r="J353" s="19"/>
      <c r="K353" s="19"/>
      <c r="L353" s="19"/>
      <c r="M353" s="19"/>
      <c r="N353" s="19"/>
      <c r="O353" s="45"/>
    </row>
    <row r="354" spans="2:15" ht="12.75">
      <c r="B354" s="14"/>
      <c r="C354" s="14"/>
      <c r="I354" s="50" t="s">
        <v>371</v>
      </c>
      <c r="J354" s="19"/>
      <c r="K354" s="19"/>
      <c r="L354" s="19"/>
      <c r="M354" s="19"/>
      <c r="N354" s="19"/>
      <c r="O354" s="45"/>
    </row>
    <row r="355" spans="2:3" ht="12.75">
      <c r="B355" s="14"/>
      <c r="C355" s="14"/>
    </row>
    <row r="356" spans="2:3" ht="12.75">
      <c r="B356" s="14"/>
      <c r="C356" s="14"/>
    </row>
    <row r="357" spans="2:3" ht="12.75">
      <c r="B357" s="14"/>
      <c r="C357" s="14"/>
    </row>
    <row r="358" spans="2:3" ht="12.75">
      <c r="B358" s="14"/>
      <c r="C358" s="14"/>
    </row>
    <row r="359" spans="2:3" ht="12.75">
      <c r="B359" s="14"/>
      <c r="C359" s="14"/>
    </row>
    <row r="360" spans="2:3" ht="12.75">
      <c r="B360" s="14"/>
      <c r="C360" s="14"/>
    </row>
    <row r="361" spans="2:3" ht="12.75">
      <c r="B361" s="14"/>
      <c r="C361" s="14"/>
    </row>
    <row r="362" spans="2:3" ht="12.75">
      <c r="B362" s="14"/>
      <c r="C362" s="14"/>
    </row>
    <row r="363" spans="2:3" ht="12.75">
      <c r="B363" s="14"/>
      <c r="C363" s="14"/>
    </row>
    <row r="364" spans="2:3" ht="12.75">
      <c r="B364" s="14"/>
      <c r="C364" s="14"/>
    </row>
    <row r="365" spans="2:3" ht="12.75">
      <c r="B365" s="14"/>
      <c r="C365" s="14"/>
    </row>
    <row r="366" spans="2:3" ht="12.75">
      <c r="B366" s="14"/>
      <c r="C366" s="14"/>
    </row>
    <row r="367" spans="2:3" ht="12.75">
      <c r="B367" s="14"/>
      <c r="C367" s="14"/>
    </row>
    <row r="368" spans="2:3" ht="12.75">
      <c r="B368" s="14"/>
      <c r="C368" s="14"/>
    </row>
    <row r="369" spans="2:3" ht="12.75">
      <c r="B369" s="14"/>
      <c r="C369" s="14"/>
    </row>
    <row r="370" spans="2:3" ht="12.75">
      <c r="B370" s="14"/>
      <c r="C370" s="14"/>
    </row>
    <row r="371" spans="2:3" ht="12.75">
      <c r="B371" s="14"/>
      <c r="C371" s="14"/>
    </row>
    <row r="372" spans="2:3" ht="12.75">
      <c r="B372" s="14"/>
      <c r="C372" s="14"/>
    </row>
    <row r="373" spans="2:3" ht="12.75">
      <c r="B373" s="14"/>
      <c r="C373" s="14"/>
    </row>
    <row r="374" spans="2:3" ht="12.75">
      <c r="B374" s="14"/>
      <c r="C374" s="14"/>
    </row>
    <row r="375" spans="2:3" ht="12.75">
      <c r="B375" s="14"/>
      <c r="C375" s="14"/>
    </row>
    <row r="376" spans="2:3" ht="12.75">
      <c r="B376" s="14"/>
      <c r="C376" s="14"/>
    </row>
    <row r="377" spans="2:3" ht="12.75">
      <c r="B377" s="14"/>
      <c r="C377" s="14"/>
    </row>
    <row r="378" spans="2:3" ht="12.75">
      <c r="B378" s="14"/>
      <c r="C378" s="14"/>
    </row>
    <row r="379" spans="2:3" ht="12.75">
      <c r="B379" s="14"/>
      <c r="C379" s="14"/>
    </row>
    <row r="380" spans="2:3" ht="12.75">
      <c r="B380" s="14"/>
      <c r="C380" s="14"/>
    </row>
    <row r="381" spans="2:3" ht="12.75">
      <c r="B381" s="14"/>
      <c r="C381" s="14"/>
    </row>
    <row r="382" spans="2:3" ht="12.75">
      <c r="B382" s="14"/>
      <c r="C382" s="14"/>
    </row>
    <row r="383" spans="2:3" ht="12.75">
      <c r="B383" s="14"/>
      <c r="C383" s="14"/>
    </row>
    <row r="384" spans="2:3" ht="12.75">
      <c r="B384" s="14"/>
      <c r="C384" s="14"/>
    </row>
    <row r="385" spans="2:3" ht="12.75">
      <c r="B385" s="14"/>
      <c r="C385" s="14"/>
    </row>
    <row r="386" spans="2:3" ht="12.75">
      <c r="B386" s="14"/>
      <c r="C386" s="14"/>
    </row>
    <row r="387" spans="2:3" ht="12.75">
      <c r="B387" s="14"/>
      <c r="C387" s="14"/>
    </row>
    <row r="388" spans="2:3" ht="12.75">
      <c r="B388" s="14"/>
      <c r="C388" s="14"/>
    </row>
    <row r="389" spans="2:3" ht="12.75">
      <c r="B389" s="14"/>
      <c r="C389" s="14"/>
    </row>
    <row r="390" spans="2:3" ht="12.75">
      <c r="B390" s="14"/>
      <c r="C390" s="14"/>
    </row>
    <row r="391" spans="2:3" ht="12.75">
      <c r="B391" s="14"/>
      <c r="C391" s="14"/>
    </row>
    <row r="392" spans="2:3" ht="12.75">
      <c r="B392" s="14"/>
      <c r="C392" s="14"/>
    </row>
    <row r="393" spans="2:3" ht="12.75">
      <c r="B393" s="14"/>
      <c r="C393" s="14"/>
    </row>
    <row r="394" spans="2:3" ht="12.75">
      <c r="B394" s="14"/>
      <c r="C394" s="14"/>
    </row>
    <row r="395" spans="2:3" ht="12.75">
      <c r="B395" s="14"/>
      <c r="C395" s="14"/>
    </row>
    <row r="396" spans="2:3" ht="12.75">
      <c r="B396" s="14"/>
      <c r="C396" s="14"/>
    </row>
    <row r="397" spans="2:3" ht="12.75">
      <c r="B397" s="14"/>
      <c r="C397" s="14"/>
    </row>
    <row r="398" spans="2:3" ht="12.75">
      <c r="B398" s="14"/>
      <c r="C398" s="14"/>
    </row>
    <row r="399" spans="2:3" ht="12.75">
      <c r="B399" s="14"/>
      <c r="C399" s="14"/>
    </row>
    <row r="400" spans="2:3" ht="12.75">
      <c r="B400" s="14"/>
      <c r="C400" s="14"/>
    </row>
    <row r="401" spans="2:3" ht="12.75">
      <c r="B401" s="14"/>
      <c r="C401" s="14"/>
    </row>
    <row r="402" spans="2:3" ht="12.75">
      <c r="B402" s="14"/>
      <c r="C402" s="14"/>
    </row>
    <row r="403" ht="12.75">
      <c r="B403" s="14"/>
    </row>
    <row r="404" ht="12.75">
      <c r="B404" s="14"/>
    </row>
    <row r="405" ht="12.75">
      <c r="B405" s="14"/>
    </row>
    <row r="406" ht="12.75">
      <c r="B406" s="14"/>
    </row>
    <row r="407" ht="12.75">
      <c r="B407" s="14"/>
    </row>
    <row r="408" ht="12.75">
      <c r="B408" s="14"/>
    </row>
    <row r="409" ht="12.75">
      <c r="B409" s="14"/>
    </row>
    <row r="410" ht="12.75">
      <c r="B410" s="14"/>
    </row>
    <row r="411" ht="12.75">
      <c r="B411" s="14"/>
    </row>
    <row r="412" ht="12.75">
      <c r="B412" s="14"/>
    </row>
    <row r="413" ht="12.75">
      <c r="B413" s="14"/>
    </row>
    <row r="414" ht="12.75">
      <c r="B414" s="14"/>
    </row>
    <row r="415" ht="12.75">
      <c r="B415" s="14"/>
    </row>
    <row r="416" ht="12.75">
      <c r="B416" s="14"/>
    </row>
    <row r="417" ht="12.75">
      <c r="B417" s="14"/>
    </row>
    <row r="418" ht="12.75">
      <c r="B418" s="14"/>
    </row>
    <row r="419" ht="12.75">
      <c r="B419" s="14"/>
    </row>
    <row r="420" ht="12.75">
      <c r="B420" s="14"/>
    </row>
    <row r="421" ht="12.75">
      <c r="B421" s="14"/>
    </row>
    <row r="422" ht="12.75">
      <c r="B422" s="14"/>
    </row>
    <row r="423" ht="12.75">
      <c r="B423" s="14"/>
    </row>
    <row r="424" ht="12.75">
      <c r="B424" s="14"/>
    </row>
    <row r="425" ht="12.75">
      <c r="B425" s="14"/>
    </row>
    <row r="426" ht="12.75">
      <c r="B426" s="14"/>
    </row>
    <row r="427" ht="12.75">
      <c r="B427" s="14"/>
    </row>
    <row r="428" ht="12.75">
      <c r="B428" s="14"/>
    </row>
    <row r="429" ht="12.75">
      <c r="B429" s="14"/>
    </row>
    <row r="430" ht="12.75">
      <c r="B430" s="14"/>
    </row>
    <row r="431" ht="12.75">
      <c r="B431" s="14"/>
    </row>
    <row r="432" ht="12.75">
      <c r="B432" s="14"/>
    </row>
    <row r="433" ht="12.75">
      <c r="B433" s="14"/>
    </row>
    <row r="434" ht="12.75">
      <c r="B434" s="14"/>
    </row>
    <row r="435" ht="12.75">
      <c r="B435" s="14"/>
    </row>
    <row r="436" ht="12.75">
      <c r="B436" s="14"/>
    </row>
    <row r="437" ht="12.75">
      <c r="B437" s="14"/>
    </row>
    <row r="438" ht="12.75">
      <c r="B438" s="14"/>
    </row>
    <row r="439" ht="12.75">
      <c r="B439" s="14"/>
    </row>
    <row r="440" ht="12.75">
      <c r="B440" s="14"/>
    </row>
    <row r="441" ht="12.75">
      <c r="B441" s="14"/>
    </row>
    <row r="442" ht="12.75">
      <c r="B442" s="14"/>
    </row>
    <row r="443" ht="12.75">
      <c r="B443" s="14"/>
    </row>
    <row r="444" ht="12.75">
      <c r="B444" s="14"/>
    </row>
    <row r="445" ht="12.75">
      <c r="B445" s="14"/>
    </row>
    <row r="446" ht="12.75">
      <c r="B446" s="14"/>
    </row>
    <row r="447" ht="12.75">
      <c r="B447" s="14"/>
    </row>
    <row r="448" ht="12.75">
      <c r="B448" s="14"/>
    </row>
    <row r="449" ht="12.75">
      <c r="B449" s="14"/>
    </row>
    <row r="450" ht="12.75">
      <c r="B450" s="14"/>
    </row>
    <row r="451" ht="12.75">
      <c r="B451" s="14"/>
    </row>
    <row r="452" ht="12.75">
      <c r="B452" s="14"/>
    </row>
    <row r="453" ht="12.75">
      <c r="B453" s="14"/>
    </row>
    <row r="454" ht="12.75">
      <c r="B454" s="14"/>
    </row>
    <row r="455" ht="12.75">
      <c r="B455" s="14"/>
    </row>
    <row r="456" ht="12.75">
      <c r="B456" s="14"/>
    </row>
    <row r="457" ht="12.75">
      <c r="B457" s="14"/>
    </row>
    <row r="458" ht="12.75">
      <c r="B458" s="14"/>
    </row>
    <row r="459" ht="12.75">
      <c r="B459" s="14"/>
    </row>
    <row r="460" ht="12.75">
      <c r="B460" s="14"/>
    </row>
    <row r="461" ht="12.75">
      <c r="B461" s="14"/>
    </row>
    <row r="462" ht="12.75">
      <c r="B462" s="14"/>
    </row>
    <row r="463" ht="12.75">
      <c r="B463" s="14"/>
    </row>
    <row r="464" ht="12.75">
      <c r="B464" s="14"/>
    </row>
    <row r="465" ht="12.75">
      <c r="B465" s="14"/>
    </row>
    <row r="466" ht="12.75">
      <c r="B466" s="14"/>
    </row>
    <row r="467" ht="12.75">
      <c r="B467" s="14"/>
    </row>
    <row r="468" ht="12.75">
      <c r="B468" s="14"/>
    </row>
    <row r="469" ht="12.75">
      <c r="B469" s="14"/>
    </row>
    <row r="470" ht="12.75">
      <c r="B470" s="14"/>
    </row>
    <row r="471" ht="12.75">
      <c r="B471" s="14"/>
    </row>
    <row r="472" ht="12.75">
      <c r="B472" s="14"/>
    </row>
    <row r="473" ht="12.75">
      <c r="B473" s="14"/>
    </row>
    <row r="474" ht="12.75">
      <c r="B474" s="14"/>
    </row>
    <row r="475" ht="12.75">
      <c r="B475" s="14"/>
    </row>
    <row r="476" ht="12.75">
      <c r="B476" s="14"/>
    </row>
    <row r="477" ht="12.75">
      <c r="B477" s="13"/>
    </row>
    <row r="478" ht="12.75">
      <c r="B478" s="13"/>
    </row>
    <row r="479" ht="12.75">
      <c r="B479" s="13"/>
    </row>
    <row r="480" ht="12.75">
      <c r="B480" s="13"/>
    </row>
    <row r="481" ht="12.75">
      <c r="B481" s="13"/>
    </row>
    <row r="482" ht="12.75">
      <c r="B482" s="13"/>
    </row>
    <row r="483" ht="12.75">
      <c r="B483" s="13"/>
    </row>
    <row r="484" ht="12.75">
      <c r="B484" s="13"/>
    </row>
    <row r="485" ht="12.75">
      <c r="B485" s="13"/>
    </row>
    <row r="486" ht="12.75">
      <c r="B486" s="13"/>
    </row>
    <row r="487" ht="12.75">
      <c r="B487" s="13"/>
    </row>
    <row r="488" ht="12.75">
      <c r="B488" s="13"/>
    </row>
    <row r="489" ht="12.75">
      <c r="B489" s="13"/>
    </row>
    <row r="490" ht="12.75">
      <c r="B490" s="13"/>
    </row>
    <row r="491" ht="12.75">
      <c r="B491" s="13"/>
    </row>
    <row r="492" ht="12.75">
      <c r="B492" s="13"/>
    </row>
    <row r="493" ht="12.75">
      <c r="B493" s="13"/>
    </row>
    <row r="494" ht="12.75">
      <c r="B494" s="13"/>
    </row>
    <row r="495" ht="12.75">
      <c r="B495" s="13"/>
    </row>
    <row r="496" ht="12.75">
      <c r="B496" s="13"/>
    </row>
    <row r="497" ht="12.75">
      <c r="B497" s="13"/>
    </row>
    <row r="498" ht="12.75">
      <c r="B498" s="13"/>
    </row>
    <row r="499" ht="12.75">
      <c r="B499" s="13"/>
    </row>
    <row r="500" ht="12.75">
      <c r="B500" s="13"/>
    </row>
    <row r="501" ht="12.75">
      <c r="B501" s="13"/>
    </row>
    <row r="502" ht="12.75">
      <c r="B502" s="13"/>
    </row>
    <row r="503" ht="12.75">
      <c r="B503" s="13"/>
    </row>
    <row r="504" ht="12.75">
      <c r="B504" s="13"/>
    </row>
    <row r="505" ht="12.75">
      <c r="B505" s="13"/>
    </row>
    <row r="506" ht="12.75">
      <c r="B506" s="13"/>
    </row>
    <row r="507" ht="12.75">
      <c r="B507" s="13"/>
    </row>
    <row r="508" ht="12.75">
      <c r="B508" s="13"/>
    </row>
    <row r="509" ht="12.75">
      <c r="B509" s="13"/>
    </row>
    <row r="510" ht="12.75">
      <c r="B510" s="13"/>
    </row>
    <row r="511" ht="12.75">
      <c r="B511" s="13"/>
    </row>
    <row r="512" ht="12.75">
      <c r="B512" s="13"/>
    </row>
    <row r="513" ht="12.75">
      <c r="B513" s="13"/>
    </row>
    <row r="514" ht="12.75">
      <c r="B514" s="13"/>
    </row>
    <row r="515" ht="12.75">
      <c r="B515" s="13"/>
    </row>
    <row r="516" ht="12.75">
      <c r="B516" s="13"/>
    </row>
    <row r="517" ht="12.75">
      <c r="B517" s="13"/>
    </row>
    <row r="518" ht="12.75">
      <c r="B518" s="13"/>
    </row>
    <row r="519" ht="12.75">
      <c r="B519" s="13"/>
    </row>
    <row r="520" ht="12.75">
      <c r="B520" s="13"/>
    </row>
    <row r="521" ht="12.75">
      <c r="B521" s="13"/>
    </row>
    <row r="522" ht="12.75">
      <c r="B522" s="13"/>
    </row>
    <row r="523" ht="12.75">
      <c r="B523" s="13"/>
    </row>
    <row r="524" ht="12.75">
      <c r="B524" s="13"/>
    </row>
    <row r="525" ht="12.75">
      <c r="B525" s="13"/>
    </row>
    <row r="526" ht="12.75">
      <c r="B526" s="13"/>
    </row>
    <row r="527" ht="12.75">
      <c r="B527" s="13"/>
    </row>
    <row r="528" ht="12.75">
      <c r="B528" s="13"/>
    </row>
    <row r="529" ht="12.75">
      <c r="B529" s="13"/>
    </row>
    <row r="530" ht="12.75">
      <c r="B530" s="13"/>
    </row>
    <row r="531" ht="12.75">
      <c r="B531" s="13"/>
    </row>
    <row r="532" ht="12.75">
      <c r="B532" s="13"/>
    </row>
    <row r="533" ht="12.75">
      <c r="B533" s="13"/>
    </row>
    <row r="534" ht="12.75">
      <c r="B534" s="13"/>
    </row>
    <row r="535" ht="12.75">
      <c r="B535" s="13"/>
    </row>
    <row r="536" ht="12.75">
      <c r="B536" s="13"/>
    </row>
    <row r="537" ht="12.75">
      <c r="B537" s="13"/>
    </row>
    <row r="538" ht="12.75">
      <c r="B538" s="13"/>
    </row>
    <row r="539" ht="12.75">
      <c r="B539" s="13"/>
    </row>
    <row r="540" ht="12.75">
      <c r="B540" s="13"/>
    </row>
    <row r="541" ht="12.75">
      <c r="B541" s="13"/>
    </row>
    <row r="542" ht="12.75">
      <c r="B542" s="13"/>
    </row>
    <row r="543" ht="12.75">
      <c r="B543" s="13"/>
    </row>
    <row r="544" ht="12.75">
      <c r="B544" s="13"/>
    </row>
    <row r="545" ht="12.75">
      <c r="B545" s="13"/>
    </row>
    <row r="546" ht="12.75">
      <c r="B546" s="13"/>
    </row>
    <row r="547" ht="12.75">
      <c r="B547" s="13"/>
    </row>
    <row r="548" ht="12.75">
      <c r="B548" s="13"/>
    </row>
    <row r="549" ht="12.75">
      <c r="B549" s="13"/>
    </row>
    <row r="550" ht="12.75">
      <c r="B550" s="13"/>
    </row>
    <row r="551" ht="12.75">
      <c r="B551" s="13"/>
    </row>
    <row r="552" ht="12.75">
      <c r="B552" s="13"/>
    </row>
    <row r="553" ht="12.75">
      <c r="B553" s="13"/>
    </row>
    <row r="554" ht="12.75">
      <c r="B554" s="13"/>
    </row>
    <row r="555" ht="12.75">
      <c r="B555" s="13"/>
    </row>
    <row r="556" ht="12.75">
      <c r="B556" s="13"/>
    </row>
    <row r="557" ht="12.75">
      <c r="B557" s="13"/>
    </row>
  </sheetData>
  <sheetProtection/>
  <mergeCells count="6">
    <mergeCell ref="C5:G5"/>
    <mergeCell ref="H5:I5"/>
    <mergeCell ref="I318:N318"/>
    <mergeCell ref="K1:P1"/>
    <mergeCell ref="K2:P2"/>
    <mergeCell ref="K3:P3"/>
  </mergeCells>
  <printOptions horizontalCentered="1" verticalCentered="1"/>
  <pageMargins left="0.25" right="0.25" top="0.75" bottom="0.75" header="0.3" footer="0.3"/>
  <pageSetup fitToHeight="6" fitToWidth="1" horizontalDpi="600" verticalDpi="600" orientation="landscape" scale="59" r:id="rId1"/>
  <headerFooter alignWithMargins="0">
    <oddFooter>&amp;CPrinted on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97"/>
  <sheetViews>
    <sheetView view="pageBreakPreview" zoomScale="60" workbookViewId="0" topLeftCell="A1">
      <selection activeCell="D331" sqref="D331"/>
    </sheetView>
  </sheetViews>
  <sheetFormatPr defaultColWidth="9.140625" defaultRowHeight="12.75"/>
  <cols>
    <col min="2" max="2" width="12.28125" style="0" customWidth="1"/>
    <col min="4" max="4" width="11.140625" style="0" bestFit="1" customWidth="1"/>
    <col min="12" max="12" width="4.28125" style="0" bestFit="1" customWidth="1"/>
    <col min="13" max="13" width="3.00390625" style="0" customWidth="1"/>
    <col min="14" max="14" width="4.00390625" style="0" bestFit="1" customWidth="1"/>
    <col min="15" max="15" width="4.28125" style="0" bestFit="1" customWidth="1"/>
    <col min="16" max="16" width="3.00390625" style="0" bestFit="1" customWidth="1"/>
    <col min="20" max="20" width="4.421875" style="0" bestFit="1" customWidth="1"/>
    <col min="21" max="21" width="3.140625" style="0" bestFit="1" customWidth="1"/>
    <col min="22" max="22" width="4.140625" style="0" bestFit="1" customWidth="1"/>
    <col min="23" max="23" width="4.421875" style="0" bestFit="1" customWidth="1"/>
    <col min="24" max="25" width="5.57421875" style="0" customWidth="1"/>
    <col min="26" max="26" width="7.57421875" style="0" customWidth="1"/>
    <col min="27" max="27" width="6.28125" style="0" customWidth="1"/>
  </cols>
  <sheetData>
    <row r="1" spans="2:27" ht="12.75">
      <c r="B1" s="23"/>
      <c r="C1" s="24" t="s">
        <v>325</v>
      </c>
      <c r="D1" s="25" t="s">
        <v>326</v>
      </c>
      <c r="E1" s="25" t="s">
        <v>327</v>
      </c>
      <c r="F1" s="26" t="s">
        <v>328</v>
      </c>
      <c r="G1" s="27" t="s">
        <v>324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T1" s="29" t="s">
        <v>325</v>
      </c>
      <c r="U1" s="29" t="s">
        <v>326</v>
      </c>
      <c r="V1" s="29" t="s">
        <v>327</v>
      </c>
      <c r="W1" s="29" t="s">
        <v>328</v>
      </c>
      <c r="X1" s="30"/>
      <c r="Z1" s="29" t="s">
        <v>329</v>
      </c>
      <c r="AA1" s="29" t="s">
        <v>330</v>
      </c>
    </row>
    <row r="2" spans="2:28" ht="12.75">
      <c r="B2" s="31" t="s">
        <v>331</v>
      </c>
      <c r="C2" s="35">
        <f>COUNTIF(Overall!$K$7:$K$318,$B2&amp;" "&amp;C$1)</f>
        <v>0</v>
      </c>
      <c r="D2" s="28">
        <f>COUNTIF(Overall!$K$7:$K$318,$B2&amp;" "&amp;D$1)</f>
        <v>0</v>
      </c>
      <c r="E2" s="28">
        <f>COUNTIF(Overall!$K$7:$K$318,$B2&amp;" "&amp;E$1)</f>
        <v>1</v>
      </c>
      <c r="F2" s="32">
        <f>COUNTIF(Overall!$K$7:$K$318,$B2&amp;" "&amp;F$1)</f>
        <v>2</v>
      </c>
      <c r="G2" s="32">
        <f aca="true" t="shared" si="0" ref="G2:G16">SUM(C2:F2)</f>
        <v>3</v>
      </c>
      <c r="H2" s="28"/>
      <c r="I2" s="43"/>
      <c r="J2" s="28"/>
      <c r="K2" s="28"/>
      <c r="L2" s="28"/>
      <c r="M2" s="28"/>
      <c r="N2" s="28"/>
      <c r="O2" s="28"/>
      <c r="P2" s="28"/>
      <c r="Q2" s="28"/>
      <c r="R2" s="28"/>
      <c r="T2" s="30">
        <f>VLOOKUP(C2,$Z$2:$AA$38,2,FALSE)</f>
        <v>0</v>
      </c>
      <c r="U2" s="30">
        <f>VLOOKUP(D2,$Z$2:$AA$38,2,FALSE)</f>
        <v>0</v>
      </c>
      <c r="V2" s="30">
        <f>VLOOKUP(E2,$Z$2:$AA$38,2,FALSE)</f>
        <v>1</v>
      </c>
      <c r="W2" s="30">
        <f>VLOOKUP(F2,$Z$2:$AA$38,2,FALSE)</f>
        <v>1</v>
      </c>
      <c r="X2" s="30"/>
      <c r="Z2" s="33">
        <v>0</v>
      </c>
      <c r="AA2" s="33">
        <f>ROUNDUP(Z2*0.1,0)</f>
        <v>0</v>
      </c>
      <c r="AB2" s="33">
        <v>0</v>
      </c>
    </row>
    <row r="3" spans="2:28" ht="12.75">
      <c r="B3" s="34" t="s">
        <v>332</v>
      </c>
      <c r="C3" s="35">
        <f>COUNTIF(Overall!$K$7:$K$318,$B3&amp;" "&amp;C$1)</f>
        <v>3</v>
      </c>
      <c r="D3" s="28">
        <f>COUNTIF(Overall!$K$7:$K$318,$B3&amp;" "&amp;D$1)</f>
        <v>6</v>
      </c>
      <c r="E3" s="28">
        <f>COUNTIF(Overall!$K$7:$K$318,$B3&amp;" "&amp;E$1)</f>
        <v>5</v>
      </c>
      <c r="F3" s="32">
        <f>COUNTIF(Overall!$K$7:$K$318,$B3&amp;" "&amp;F$1)</f>
        <v>2</v>
      </c>
      <c r="G3" s="32">
        <f t="shared" si="0"/>
        <v>16</v>
      </c>
      <c r="H3" s="28"/>
      <c r="I3" s="43"/>
      <c r="J3" s="28"/>
      <c r="K3" s="28"/>
      <c r="L3" s="28"/>
      <c r="M3" s="28"/>
      <c r="N3" s="28"/>
      <c r="O3" s="28"/>
      <c r="P3" s="28"/>
      <c r="Q3" s="28"/>
      <c r="R3" s="28"/>
      <c r="T3" s="30">
        <f aca="true" t="shared" si="1" ref="T3:W6">VLOOKUP(C3,$Z$2:$AA$38,2,FALSE)</f>
        <v>1</v>
      </c>
      <c r="U3" s="30">
        <f t="shared" si="1"/>
        <v>1</v>
      </c>
      <c r="V3" s="30">
        <f t="shared" si="1"/>
        <v>1</v>
      </c>
      <c r="W3" s="30">
        <f t="shared" si="1"/>
        <v>1</v>
      </c>
      <c r="X3" s="30"/>
      <c r="Z3" s="33">
        <v>1</v>
      </c>
      <c r="AA3" s="33">
        <f>ROUNDUP(Z3*0.1,0)</f>
        <v>1</v>
      </c>
      <c r="AB3" s="33">
        <v>0</v>
      </c>
    </row>
    <row r="4" spans="2:28" ht="12.75">
      <c r="B4" s="34" t="s">
        <v>333</v>
      </c>
      <c r="C4" s="35">
        <f>COUNTIF(Overall!$K$7:$K$318,$B4&amp;" "&amp;C$1)</f>
        <v>19</v>
      </c>
      <c r="D4" s="28">
        <f>COUNTIF(Overall!$K$7:$K$318,$B4&amp;" "&amp;D$1)</f>
        <v>20</v>
      </c>
      <c r="E4" s="28">
        <f>COUNTIF(Overall!$K$7:$K$318,$B4&amp;" "&amp;E$1)</f>
        <v>12</v>
      </c>
      <c r="F4" s="32">
        <f>COUNTIF(Overall!$K$7:$K$318,$B4&amp;" "&amp;F$1)</f>
        <v>1</v>
      </c>
      <c r="G4" s="32">
        <f t="shared" si="0"/>
        <v>52</v>
      </c>
      <c r="H4" s="28"/>
      <c r="I4" s="43"/>
      <c r="J4" s="28"/>
      <c r="K4" s="28"/>
      <c r="L4" s="28"/>
      <c r="M4" s="28"/>
      <c r="N4" s="28"/>
      <c r="O4" s="28"/>
      <c r="P4" s="28"/>
      <c r="Q4" s="28"/>
      <c r="R4" s="28"/>
      <c r="T4" s="30">
        <f t="shared" si="1"/>
        <v>2</v>
      </c>
      <c r="U4" s="30">
        <f t="shared" si="1"/>
        <v>2</v>
      </c>
      <c r="V4" s="30">
        <f t="shared" si="1"/>
        <v>2</v>
      </c>
      <c r="W4" s="30">
        <f t="shared" si="1"/>
        <v>1</v>
      </c>
      <c r="X4" s="30"/>
      <c r="Z4" s="33">
        <v>2</v>
      </c>
      <c r="AA4" s="33">
        <f aca="true" t="shared" si="2" ref="AA4:AA38">ROUNDUP(Z4*0.1,0)</f>
        <v>1</v>
      </c>
      <c r="AB4" s="33">
        <v>1</v>
      </c>
    </row>
    <row r="5" spans="2:28" ht="12.75">
      <c r="B5" s="35" t="s">
        <v>334</v>
      </c>
      <c r="C5" s="35">
        <f>COUNTIF(Overall!$K$7:$K$318,$B5&amp;" "&amp;C$1)</f>
        <v>27</v>
      </c>
      <c r="D5" s="28">
        <f>COUNTIF(Overall!$K$7:$K$318,$B5&amp;" "&amp;D$1)</f>
        <v>12</v>
      </c>
      <c r="E5" s="28">
        <f>COUNTIF(Overall!$K$7:$K$318,$B5&amp;" "&amp;E$1)</f>
        <v>14</v>
      </c>
      <c r="F5" s="32">
        <f>COUNTIF(Overall!$K$7:$K$318,$B5&amp;" "&amp;F$1)</f>
        <v>3</v>
      </c>
      <c r="G5" s="32">
        <f t="shared" si="0"/>
        <v>56</v>
      </c>
      <c r="H5" s="28"/>
      <c r="I5" s="43"/>
      <c r="J5" s="28"/>
      <c r="K5" s="28"/>
      <c r="L5" s="28"/>
      <c r="M5" s="28"/>
      <c r="N5" s="28"/>
      <c r="O5" s="28"/>
      <c r="P5" s="28"/>
      <c r="Q5" s="28"/>
      <c r="R5" s="28"/>
      <c r="T5" s="30">
        <f t="shared" si="1"/>
        <v>3</v>
      </c>
      <c r="U5" s="30">
        <f t="shared" si="1"/>
        <v>2</v>
      </c>
      <c r="V5" s="30">
        <f t="shared" si="1"/>
        <v>2</v>
      </c>
      <c r="W5" s="30">
        <f t="shared" si="1"/>
        <v>1</v>
      </c>
      <c r="X5" s="30"/>
      <c r="Z5" s="33">
        <v>3</v>
      </c>
      <c r="AA5" s="33">
        <f t="shared" si="2"/>
        <v>1</v>
      </c>
      <c r="AB5" s="33">
        <v>1</v>
      </c>
    </row>
    <row r="6" spans="2:28" ht="12.75">
      <c r="B6" s="35" t="s">
        <v>335</v>
      </c>
      <c r="C6" s="35">
        <f>COUNTIF(Overall!$K$7:$K$318,$B6&amp;" "&amp;C$1)</f>
        <v>4</v>
      </c>
      <c r="D6" s="28">
        <f>COUNTIF(Overall!$K$7:$K$318,$B6&amp;" "&amp;D$1)</f>
        <v>2</v>
      </c>
      <c r="E6" s="28">
        <f>COUNTIF(Overall!$K$7:$K$318,$B6&amp;" "&amp;E$1)</f>
        <v>6</v>
      </c>
      <c r="F6" s="36"/>
      <c r="G6" s="32">
        <f t="shared" si="0"/>
        <v>12</v>
      </c>
      <c r="H6" s="28"/>
      <c r="I6" s="43"/>
      <c r="J6" s="28"/>
      <c r="K6" s="28"/>
      <c r="L6" s="28"/>
      <c r="M6" s="28"/>
      <c r="N6" s="28"/>
      <c r="O6" s="28"/>
      <c r="P6" s="28"/>
      <c r="Q6" s="28"/>
      <c r="R6" s="28"/>
      <c r="T6" s="30">
        <f t="shared" si="1"/>
        <v>1</v>
      </c>
      <c r="U6" s="30">
        <f t="shared" si="1"/>
        <v>1</v>
      </c>
      <c r="V6" s="30">
        <f t="shared" si="1"/>
        <v>1</v>
      </c>
      <c r="W6" s="30">
        <f t="shared" si="1"/>
        <v>0</v>
      </c>
      <c r="X6" s="30"/>
      <c r="Z6" s="33">
        <v>4</v>
      </c>
      <c r="AA6" s="33">
        <f t="shared" si="2"/>
        <v>1</v>
      </c>
      <c r="AB6" s="33">
        <v>1</v>
      </c>
    </row>
    <row r="7" spans="2:28" ht="12.75">
      <c r="B7" s="34" t="s">
        <v>944</v>
      </c>
      <c r="C7" s="35">
        <f>COUNTIF(Overall!$K$7:$K$318,$B7&amp;" "&amp;C$1)</f>
        <v>3</v>
      </c>
      <c r="D7" s="28">
        <f>COUNTIF(Overall!$K$7:$K$318,$B7&amp;" "&amp;D$1)</f>
        <v>2</v>
      </c>
      <c r="E7" s="28">
        <f>COUNTIF(Overall!$K$7:$K$318,$B7&amp;" "&amp;E$1)</f>
        <v>5</v>
      </c>
      <c r="F7" s="32">
        <f>COUNTIF(Overall!$K$7:$K$318,$B7&amp;" "&amp;F$1)</f>
        <v>1</v>
      </c>
      <c r="G7" s="32">
        <f t="shared" si="0"/>
        <v>11</v>
      </c>
      <c r="H7" s="28"/>
      <c r="I7" s="43"/>
      <c r="J7" s="28"/>
      <c r="K7" s="30"/>
      <c r="L7" s="28"/>
      <c r="M7" s="28"/>
      <c r="N7" s="28"/>
      <c r="O7" s="28"/>
      <c r="P7" s="28"/>
      <c r="Q7" s="28"/>
      <c r="R7" s="28"/>
      <c r="T7" s="30">
        <f aca="true" t="shared" si="3" ref="T7:T16">VLOOKUP(C7,$Z$2:$AA$38,2,FALSE)</f>
        <v>1</v>
      </c>
      <c r="U7" s="30">
        <f aca="true" t="shared" si="4" ref="U7:U16">VLOOKUP(D7,$Z$2:$AA$38,2,FALSE)</f>
        <v>1</v>
      </c>
      <c r="V7" s="30">
        <f aca="true" t="shared" si="5" ref="V7:V16">VLOOKUP(E7,$Z$2:$AA$38,2,FALSE)</f>
        <v>1</v>
      </c>
      <c r="W7" s="30">
        <f aca="true" t="shared" si="6" ref="W7:W16">VLOOKUP(F7,$Z$2:$AA$38,2,FALSE)</f>
        <v>1</v>
      </c>
      <c r="X7" s="30"/>
      <c r="Z7" s="33">
        <v>5</v>
      </c>
      <c r="AA7" s="33">
        <f t="shared" si="2"/>
        <v>1</v>
      </c>
      <c r="AB7" s="33">
        <v>1</v>
      </c>
    </row>
    <row r="8" spans="2:28" ht="12.75">
      <c r="B8" s="35" t="s">
        <v>336</v>
      </c>
      <c r="C8" s="35">
        <f>COUNTIF(Overall!$K$7:$K$318,$B8&amp;" "&amp;C$1)</f>
        <v>10</v>
      </c>
      <c r="D8" s="28">
        <f>COUNTIF(Overall!$K$7:$K$318,$B8&amp;" "&amp;D$1)</f>
        <v>11</v>
      </c>
      <c r="E8" s="28">
        <f>COUNTIF(Overall!$K$7:$K$318,$B8&amp;" "&amp;E$1)</f>
        <v>10</v>
      </c>
      <c r="F8" s="32">
        <f>COUNTIF(Overall!$K$7:$K$318,$B8&amp;" "&amp;F$1)</f>
        <v>1</v>
      </c>
      <c r="G8" s="32">
        <f t="shared" si="0"/>
        <v>32</v>
      </c>
      <c r="H8" s="28"/>
      <c r="I8" s="43"/>
      <c r="J8" s="28"/>
      <c r="K8" s="30"/>
      <c r="L8" s="28"/>
      <c r="M8" s="28"/>
      <c r="N8" s="28"/>
      <c r="O8" s="28"/>
      <c r="P8" s="28"/>
      <c r="Q8" s="28"/>
      <c r="R8" s="28"/>
      <c r="T8" s="30">
        <f t="shared" si="3"/>
        <v>1</v>
      </c>
      <c r="U8" s="30">
        <f t="shared" si="4"/>
        <v>2</v>
      </c>
      <c r="V8" s="30">
        <f t="shared" si="5"/>
        <v>1</v>
      </c>
      <c r="W8" s="30">
        <f t="shared" si="6"/>
        <v>1</v>
      </c>
      <c r="X8" s="30"/>
      <c r="Z8" s="33">
        <v>6</v>
      </c>
      <c r="AA8" s="33">
        <f t="shared" si="2"/>
        <v>1</v>
      </c>
      <c r="AB8" s="33">
        <v>1</v>
      </c>
    </row>
    <row r="9" spans="2:28" ht="12.75">
      <c r="B9" s="34" t="s">
        <v>945</v>
      </c>
      <c r="C9" s="35">
        <f>COUNTIF(Overall!$K$7:$K$318,$B9&amp;" "&amp;C$1)</f>
        <v>9</v>
      </c>
      <c r="D9" s="28">
        <f>COUNTIF(Overall!$K$7:$K$318,$B9&amp;" "&amp;D$1)</f>
        <v>6</v>
      </c>
      <c r="E9" s="28">
        <f>COUNTIF(Overall!$K$7:$K$318,$B9&amp;" "&amp;E$1)</f>
        <v>3</v>
      </c>
      <c r="F9" s="32">
        <f>COUNTIF(Overall!$K$7:$K$318,$B9&amp;" "&amp;F$1)</f>
        <v>0</v>
      </c>
      <c r="G9" s="32">
        <f t="shared" si="0"/>
        <v>18</v>
      </c>
      <c r="H9" s="28"/>
      <c r="I9" s="43"/>
      <c r="J9" s="28"/>
      <c r="K9" s="30"/>
      <c r="L9" s="28"/>
      <c r="M9" s="28"/>
      <c r="N9" s="28"/>
      <c r="O9" s="28"/>
      <c r="P9" s="28"/>
      <c r="Q9" s="28"/>
      <c r="R9" s="28"/>
      <c r="T9" s="30">
        <f t="shared" si="3"/>
        <v>1</v>
      </c>
      <c r="U9" s="30">
        <f t="shared" si="4"/>
        <v>1</v>
      </c>
      <c r="V9" s="30">
        <f t="shared" si="5"/>
        <v>1</v>
      </c>
      <c r="W9" s="30">
        <f t="shared" si="6"/>
        <v>0</v>
      </c>
      <c r="X9" s="30"/>
      <c r="Z9" s="33">
        <v>7</v>
      </c>
      <c r="AA9" s="33">
        <f t="shared" si="2"/>
        <v>1</v>
      </c>
      <c r="AB9" s="33">
        <v>1</v>
      </c>
    </row>
    <row r="10" spans="2:28" ht="12.75">
      <c r="B10" s="35" t="s">
        <v>337</v>
      </c>
      <c r="C10" s="35">
        <f>COUNTIF(Overall!$K$7:$K$318,$B10&amp;" "&amp;C$1)</f>
        <v>10</v>
      </c>
      <c r="D10" s="28">
        <f>COUNTIF(Overall!$K$7:$K$318,$B10&amp;" "&amp;D$1)</f>
        <v>15</v>
      </c>
      <c r="E10" s="28">
        <f>COUNTIF(Overall!$K$7:$K$318,$B10&amp;" "&amp;E$1)</f>
        <v>6</v>
      </c>
      <c r="F10" s="32">
        <f>COUNTIF(Overall!$K$7:$K$318,$B10&amp;" "&amp;F$1)</f>
        <v>1</v>
      </c>
      <c r="G10" s="32">
        <f t="shared" si="0"/>
        <v>32</v>
      </c>
      <c r="H10" s="28"/>
      <c r="I10" s="43"/>
      <c r="J10" s="28"/>
      <c r="K10" s="28"/>
      <c r="L10" s="28"/>
      <c r="M10" s="28"/>
      <c r="N10" s="28"/>
      <c r="O10" s="28"/>
      <c r="P10" s="28"/>
      <c r="Q10" s="28"/>
      <c r="R10" s="28"/>
      <c r="T10" s="30">
        <f t="shared" si="3"/>
        <v>1</v>
      </c>
      <c r="U10" s="30">
        <f t="shared" si="4"/>
        <v>2</v>
      </c>
      <c r="V10" s="30">
        <f t="shared" si="5"/>
        <v>1</v>
      </c>
      <c r="W10" s="30">
        <f t="shared" si="6"/>
        <v>1</v>
      </c>
      <c r="X10" s="30"/>
      <c r="Z10" s="33">
        <v>8</v>
      </c>
      <c r="AA10" s="33">
        <f t="shared" si="2"/>
        <v>1</v>
      </c>
      <c r="AB10" s="33">
        <v>1</v>
      </c>
    </row>
    <row r="11" spans="2:28" ht="12.75">
      <c r="B11" s="34" t="s">
        <v>946</v>
      </c>
      <c r="C11" s="35">
        <f>COUNTIF(Overall!$K$7:$K$318,$B11&amp;" "&amp;C$1)</f>
        <v>10</v>
      </c>
      <c r="D11" s="28">
        <f>COUNTIF(Overall!$K$7:$K$318,$B11&amp;" "&amp;D$1)</f>
        <v>1</v>
      </c>
      <c r="E11" s="28">
        <f>COUNTIF(Overall!$K$7:$K$318,$B11&amp;" "&amp;E$1)</f>
        <v>2</v>
      </c>
      <c r="F11" s="36"/>
      <c r="G11" s="32">
        <f t="shared" si="0"/>
        <v>13</v>
      </c>
      <c r="H11" s="28"/>
      <c r="I11" s="43"/>
      <c r="J11" s="28"/>
      <c r="K11" s="28"/>
      <c r="L11" s="28"/>
      <c r="M11" s="28"/>
      <c r="N11" s="28"/>
      <c r="O11" s="28"/>
      <c r="P11" s="28"/>
      <c r="Q11" s="28"/>
      <c r="R11" s="28"/>
      <c r="T11" s="30">
        <f t="shared" si="3"/>
        <v>1</v>
      </c>
      <c r="U11" s="30">
        <f t="shared" si="4"/>
        <v>1</v>
      </c>
      <c r="V11" s="30">
        <f t="shared" si="5"/>
        <v>1</v>
      </c>
      <c r="W11" s="30">
        <f t="shared" si="6"/>
        <v>0</v>
      </c>
      <c r="X11" s="30"/>
      <c r="Z11" s="33">
        <v>9</v>
      </c>
      <c r="AA11" s="33">
        <f t="shared" si="2"/>
        <v>1</v>
      </c>
      <c r="AB11" s="33">
        <v>1</v>
      </c>
    </row>
    <row r="12" spans="2:28" ht="12.75">
      <c r="B12" s="35" t="s">
        <v>338</v>
      </c>
      <c r="C12" s="35">
        <f>COUNTIF(Overall!$K$7:$K$318,$B12&amp;" "&amp;C$1)</f>
        <v>12</v>
      </c>
      <c r="D12" s="28">
        <f>COUNTIF(Overall!$K$7:$K$318,$B12&amp;" "&amp;D$1)</f>
        <v>8</v>
      </c>
      <c r="E12" s="28">
        <f>COUNTIF(Overall!$K$7:$K$318,$B12&amp;" "&amp;E$1)</f>
        <v>5</v>
      </c>
      <c r="F12" s="36"/>
      <c r="G12" s="32">
        <f t="shared" si="0"/>
        <v>25</v>
      </c>
      <c r="H12" s="28"/>
      <c r="I12" s="43"/>
      <c r="J12" s="28"/>
      <c r="K12" s="28"/>
      <c r="L12" s="28"/>
      <c r="M12" s="28"/>
      <c r="N12" s="28"/>
      <c r="O12" s="28"/>
      <c r="P12" s="28"/>
      <c r="Q12" s="28"/>
      <c r="R12" s="28"/>
      <c r="T12" s="30">
        <f t="shared" si="3"/>
        <v>2</v>
      </c>
      <c r="U12" s="30">
        <f t="shared" si="4"/>
        <v>1</v>
      </c>
      <c r="V12" s="30">
        <f t="shared" si="5"/>
        <v>1</v>
      </c>
      <c r="W12" s="30">
        <f t="shared" si="6"/>
        <v>0</v>
      </c>
      <c r="X12" s="30"/>
      <c r="Z12" s="33">
        <v>10</v>
      </c>
      <c r="AA12" s="33">
        <f t="shared" si="2"/>
        <v>1</v>
      </c>
      <c r="AB12" s="33">
        <v>1</v>
      </c>
    </row>
    <row r="13" spans="2:28" ht="12.75">
      <c r="B13" s="35" t="s">
        <v>339</v>
      </c>
      <c r="C13" s="35">
        <f>COUNTIF(Overall!$K$7:$K$318,$B13&amp;" "&amp;C$1)</f>
        <v>11</v>
      </c>
      <c r="D13" s="37"/>
      <c r="E13" s="37"/>
      <c r="F13" s="36"/>
      <c r="G13" s="32">
        <f t="shared" si="0"/>
        <v>11</v>
      </c>
      <c r="H13" s="28"/>
      <c r="I13" s="43"/>
      <c r="J13" s="28"/>
      <c r="K13" s="28"/>
      <c r="L13" s="28"/>
      <c r="M13" s="28"/>
      <c r="N13" s="28"/>
      <c r="O13" s="28"/>
      <c r="P13" s="28"/>
      <c r="Q13" s="28"/>
      <c r="R13" s="28"/>
      <c r="T13" s="30">
        <f t="shared" si="3"/>
        <v>2</v>
      </c>
      <c r="U13" s="30">
        <f t="shared" si="4"/>
        <v>0</v>
      </c>
      <c r="V13" s="30">
        <f t="shared" si="5"/>
        <v>0</v>
      </c>
      <c r="W13" s="30">
        <f t="shared" si="6"/>
        <v>0</v>
      </c>
      <c r="X13" s="30"/>
      <c r="Z13" s="33">
        <v>11</v>
      </c>
      <c r="AA13" s="33">
        <f t="shared" si="2"/>
        <v>2</v>
      </c>
      <c r="AB13" s="33">
        <v>1</v>
      </c>
    </row>
    <row r="14" spans="2:28" ht="12.75">
      <c r="B14" s="35" t="s">
        <v>340</v>
      </c>
      <c r="C14" s="35">
        <f>COUNTIF(Overall!$K$7:$K$318,$B14&amp;" "&amp;C$1)</f>
        <v>5</v>
      </c>
      <c r="D14" s="37"/>
      <c r="E14" s="37"/>
      <c r="F14" s="36"/>
      <c r="G14" s="32">
        <f t="shared" si="0"/>
        <v>5</v>
      </c>
      <c r="H14" s="28"/>
      <c r="I14" s="43"/>
      <c r="J14" s="28"/>
      <c r="K14" s="28"/>
      <c r="L14" s="28"/>
      <c r="M14" s="28"/>
      <c r="N14" s="28"/>
      <c r="O14" s="28"/>
      <c r="P14" s="28"/>
      <c r="Q14" s="28"/>
      <c r="R14" s="28"/>
      <c r="T14" s="30">
        <f t="shared" si="3"/>
        <v>1</v>
      </c>
      <c r="U14" s="30">
        <f t="shared" si="4"/>
        <v>0</v>
      </c>
      <c r="V14" s="30">
        <f t="shared" si="5"/>
        <v>0</v>
      </c>
      <c r="W14" s="30">
        <f t="shared" si="6"/>
        <v>0</v>
      </c>
      <c r="X14" s="30"/>
      <c r="Z14" s="33">
        <v>12</v>
      </c>
      <c r="AA14" s="33">
        <f t="shared" si="2"/>
        <v>2</v>
      </c>
      <c r="AB14" s="33">
        <v>1</v>
      </c>
    </row>
    <row r="15" spans="2:28" ht="12.75">
      <c r="B15" s="34" t="s">
        <v>349</v>
      </c>
      <c r="C15" s="35">
        <f>COUNTIF(Overall!$K$7:$K$318,$B15&amp;" "&amp;C$1)</f>
        <v>11</v>
      </c>
      <c r="D15" s="28">
        <f>COUNTIF(Overall!$K$7:$K$318,$B15&amp;" "&amp;D$1)</f>
        <v>9</v>
      </c>
      <c r="E15" s="28">
        <f>COUNTIF(Overall!$K$7:$K$318,$B15&amp;" "&amp;E$1)</f>
        <v>4</v>
      </c>
      <c r="F15" s="36"/>
      <c r="G15" s="32">
        <f t="shared" si="0"/>
        <v>24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T15" s="30">
        <f t="shared" si="3"/>
        <v>2</v>
      </c>
      <c r="U15" s="30">
        <f t="shared" si="4"/>
        <v>1</v>
      </c>
      <c r="V15" s="30">
        <f t="shared" si="5"/>
        <v>1</v>
      </c>
      <c r="W15" s="30">
        <f t="shared" si="6"/>
        <v>0</v>
      </c>
      <c r="X15" s="30"/>
      <c r="Z15" s="33">
        <v>13</v>
      </c>
      <c r="AA15" s="33">
        <f t="shared" si="2"/>
        <v>2</v>
      </c>
      <c r="AB15" s="33">
        <v>1</v>
      </c>
    </row>
    <row r="16" spans="2:28" ht="12.75">
      <c r="B16" s="35" t="s">
        <v>341</v>
      </c>
      <c r="C16" s="35">
        <f>COUNTIF(Overall!$K$7:$K$318,$B16&amp;" "&amp;C$1)</f>
        <v>0</v>
      </c>
      <c r="D16" s="38"/>
      <c r="E16" s="38"/>
      <c r="F16" s="39"/>
      <c r="G16" s="32">
        <f t="shared" si="0"/>
        <v>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T16" s="30">
        <f t="shared" si="3"/>
        <v>0</v>
      </c>
      <c r="U16" s="30">
        <f t="shared" si="4"/>
        <v>0</v>
      </c>
      <c r="V16" s="30">
        <f t="shared" si="5"/>
        <v>0</v>
      </c>
      <c r="W16" s="30">
        <f t="shared" si="6"/>
        <v>0</v>
      </c>
      <c r="X16" s="30"/>
      <c r="Z16" s="33">
        <v>14</v>
      </c>
      <c r="AA16" s="33">
        <f t="shared" si="2"/>
        <v>2</v>
      </c>
      <c r="AB16" s="33">
        <v>1</v>
      </c>
    </row>
    <row r="17" spans="2:28" ht="12.75">
      <c r="B17" s="65" t="s">
        <v>324</v>
      </c>
      <c r="C17" s="66">
        <f>SUM(C2:C16)</f>
        <v>134</v>
      </c>
      <c r="D17" s="40">
        <f>SUM(D2:D16)</f>
        <v>92</v>
      </c>
      <c r="E17" s="40">
        <f>SUM(E2:E16)</f>
        <v>73</v>
      </c>
      <c r="F17" s="40">
        <f>SUM(F2:F16)</f>
        <v>11</v>
      </c>
      <c r="G17" s="27">
        <f>SUM(G2:G16)</f>
        <v>310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T17" s="30"/>
      <c r="U17" s="30"/>
      <c r="V17" s="30"/>
      <c r="W17" s="30"/>
      <c r="X17" s="30">
        <f>SUM(T2:W16)</f>
        <v>55</v>
      </c>
      <c r="Z17" s="33">
        <v>15</v>
      </c>
      <c r="AA17" s="33">
        <f t="shared" si="2"/>
        <v>2</v>
      </c>
      <c r="AB17" s="33">
        <v>2</v>
      </c>
    </row>
    <row r="18" spans="2:28" ht="12.75">
      <c r="B18" s="30"/>
      <c r="C18" s="30"/>
      <c r="D18" s="30"/>
      <c r="E18" s="30"/>
      <c r="F18" s="30"/>
      <c r="G18" s="30"/>
      <c r="H18" s="30"/>
      <c r="I18" s="30"/>
      <c r="J18" s="30"/>
      <c r="K18" s="28"/>
      <c r="L18" s="30"/>
      <c r="M18" s="30"/>
      <c r="N18" s="30"/>
      <c r="O18" s="30"/>
      <c r="P18" s="30"/>
      <c r="Q18" s="30"/>
      <c r="R18" s="30"/>
      <c r="Z18" s="33">
        <v>16</v>
      </c>
      <c r="AA18" s="33">
        <f t="shared" si="2"/>
        <v>2</v>
      </c>
      <c r="AB18" s="33">
        <v>2</v>
      </c>
    </row>
    <row r="19" spans="2:28" ht="12.75">
      <c r="B19" s="44">
        <v>13</v>
      </c>
      <c r="C19" s="30" t="s">
        <v>353</v>
      </c>
      <c r="D19" s="30"/>
      <c r="E19" s="30"/>
      <c r="F19" s="30"/>
      <c r="G19" s="30"/>
      <c r="H19" s="30"/>
      <c r="I19" s="30"/>
      <c r="J19" s="30"/>
      <c r="K19" s="28"/>
      <c r="L19" s="30"/>
      <c r="M19" s="30"/>
      <c r="N19" s="30"/>
      <c r="O19" s="30"/>
      <c r="P19" s="30"/>
      <c r="Q19" s="30"/>
      <c r="R19" s="30"/>
      <c r="Z19" s="33">
        <v>17</v>
      </c>
      <c r="AA19" s="33">
        <f t="shared" si="2"/>
        <v>2</v>
      </c>
      <c r="AB19" s="33">
        <v>2</v>
      </c>
    </row>
    <row r="20" spans="2:28" ht="12.75">
      <c r="B20" s="30"/>
      <c r="C20" s="30"/>
      <c r="D20" s="30"/>
      <c r="E20" s="30"/>
      <c r="F20" s="30"/>
      <c r="G20" s="30"/>
      <c r="H20" s="30"/>
      <c r="I20" s="30"/>
      <c r="J20" s="30"/>
      <c r="K20" s="28"/>
      <c r="L20" s="30"/>
      <c r="M20" s="30"/>
      <c r="N20" s="30"/>
      <c r="O20" s="30"/>
      <c r="P20" s="30"/>
      <c r="Q20" s="30"/>
      <c r="R20" s="30"/>
      <c r="Z20" s="33">
        <v>18</v>
      </c>
      <c r="AA20" s="33">
        <f t="shared" si="2"/>
        <v>2</v>
      </c>
      <c r="AB20" s="33">
        <v>2</v>
      </c>
    </row>
    <row r="21" spans="2:28" ht="12.75">
      <c r="B21" s="41" t="s">
        <v>342</v>
      </c>
      <c r="C21" s="30"/>
      <c r="D21" s="30"/>
      <c r="E21" s="30"/>
      <c r="F21" s="30"/>
      <c r="G21" s="30"/>
      <c r="H21" s="30"/>
      <c r="I21" s="30"/>
      <c r="J21" s="30"/>
      <c r="K21" s="28"/>
      <c r="L21" s="30"/>
      <c r="M21" s="30"/>
      <c r="N21" s="30"/>
      <c r="O21" s="30"/>
      <c r="P21" s="30"/>
      <c r="Q21" s="30"/>
      <c r="R21" s="30"/>
      <c r="Z21" s="33">
        <v>19</v>
      </c>
      <c r="AA21" s="33">
        <f t="shared" si="2"/>
        <v>2</v>
      </c>
      <c r="AB21" s="33">
        <v>2</v>
      </c>
    </row>
    <row r="22" spans="2:28" ht="12.75">
      <c r="B22" s="2" t="s">
        <v>343</v>
      </c>
      <c r="C22" s="30"/>
      <c r="D22" s="30"/>
      <c r="E22" s="30"/>
      <c r="F22" s="30"/>
      <c r="G22" s="30"/>
      <c r="H22" s="30"/>
      <c r="I22" s="30"/>
      <c r="J22" s="30"/>
      <c r="K22" s="28"/>
      <c r="L22" s="30"/>
      <c r="M22" s="30"/>
      <c r="N22" s="30"/>
      <c r="O22" s="30"/>
      <c r="P22" s="30"/>
      <c r="Q22" s="30"/>
      <c r="R22" s="30"/>
      <c r="Z22" s="33">
        <v>20</v>
      </c>
      <c r="AA22" s="33">
        <f t="shared" si="2"/>
        <v>2</v>
      </c>
      <c r="AB22" s="33">
        <v>2</v>
      </c>
    </row>
    <row r="23" spans="2:28" ht="12.75">
      <c r="B23" s="2" t="s">
        <v>344</v>
      </c>
      <c r="C23" s="30"/>
      <c r="D23" s="30"/>
      <c r="E23" s="30"/>
      <c r="F23" s="30"/>
      <c r="G23" s="30"/>
      <c r="H23" s="30"/>
      <c r="I23" s="30"/>
      <c r="J23" s="30"/>
      <c r="K23" s="28"/>
      <c r="L23" s="30"/>
      <c r="M23" s="30"/>
      <c r="N23" s="30"/>
      <c r="O23" s="30"/>
      <c r="P23" s="30"/>
      <c r="Q23" s="30"/>
      <c r="R23" s="30"/>
      <c r="Z23" s="33">
        <v>21</v>
      </c>
      <c r="AA23" s="33">
        <f t="shared" si="2"/>
        <v>3</v>
      </c>
      <c r="AB23" s="33">
        <v>2</v>
      </c>
    </row>
    <row r="24" spans="2:28" ht="12.75">
      <c r="B24" s="2" t="s">
        <v>950</v>
      </c>
      <c r="C24" s="30"/>
      <c r="D24" s="30"/>
      <c r="E24" s="30"/>
      <c r="F24" s="30"/>
      <c r="G24" s="30"/>
      <c r="H24" s="30"/>
      <c r="I24" s="30"/>
      <c r="J24" s="30"/>
      <c r="K24" s="28"/>
      <c r="L24" s="30"/>
      <c r="M24" s="30"/>
      <c r="N24" s="30"/>
      <c r="O24" s="30"/>
      <c r="P24" s="30"/>
      <c r="Q24" s="30"/>
      <c r="R24" s="30"/>
      <c r="Z24" s="33">
        <v>22</v>
      </c>
      <c r="AA24" s="33">
        <f t="shared" si="2"/>
        <v>3</v>
      </c>
      <c r="AB24" s="33">
        <v>2</v>
      </c>
    </row>
    <row r="25" spans="2:28" ht="12.75">
      <c r="B25" s="2" t="s">
        <v>947</v>
      </c>
      <c r="C25" s="30"/>
      <c r="D25" s="30"/>
      <c r="E25" s="30"/>
      <c r="F25" s="30"/>
      <c r="G25" s="30"/>
      <c r="H25" s="30"/>
      <c r="I25" s="30"/>
      <c r="J25" s="30"/>
      <c r="K25" s="28"/>
      <c r="L25" s="30"/>
      <c r="M25" s="30"/>
      <c r="N25" s="30"/>
      <c r="O25" s="30"/>
      <c r="P25" s="30"/>
      <c r="Q25" s="30"/>
      <c r="R25" s="30"/>
      <c r="Z25" s="33">
        <v>23</v>
      </c>
      <c r="AA25" s="33">
        <f t="shared" si="2"/>
        <v>3</v>
      </c>
      <c r="AB25" s="33">
        <v>2</v>
      </c>
    </row>
    <row r="26" spans="2:28" ht="12.75">
      <c r="B26" s="2"/>
      <c r="C26" s="30"/>
      <c r="D26" s="30"/>
      <c r="E26" s="30"/>
      <c r="F26" s="30"/>
      <c r="G26" s="30"/>
      <c r="H26" s="30"/>
      <c r="I26" s="30"/>
      <c r="J26" s="30"/>
      <c r="K26" s="28"/>
      <c r="L26" s="30"/>
      <c r="M26" s="30"/>
      <c r="N26" s="30"/>
      <c r="O26" s="30"/>
      <c r="P26" s="30"/>
      <c r="Q26" s="30"/>
      <c r="R26" s="30"/>
      <c r="Z26" s="33">
        <v>24</v>
      </c>
      <c r="AA26" s="33">
        <f t="shared" si="2"/>
        <v>3</v>
      </c>
      <c r="AB26" s="33">
        <v>2</v>
      </c>
    </row>
    <row r="27" spans="2:28" ht="12.75">
      <c r="B27" s="2"/>
      <c r="C27" s="30"/>
      <c r="D27" s="30"/>
      <c r="E27" s="30"/>
      <c r="F27" s="30"/>
      <c r="G27" s="30"/>
      <c r="H27" s="30"/>
      <c r="I27" s="30"/>
      <c r="J27" s="30"/>
      <c r="K27" s="28"/>
      <c r="L27" s="30"/>
      <c r="M27" s="30"/>
      <c r="N27" s="30"/>
      <c r="O27" s="30"/>
      <c r="P27" s="30"/>
      <c r="Q27" s="30"/>
      <c r="R27" s="30"/>
      <c r="Z27" s="33">
        <v>25</v>
      </c>
      <c r="AA27" s="33">
        <f t="shared" si="2"/>
        <v>3</v>
      </c>
      <c r="AB27" s="33">
        <v>3</v>
      </c>
    </row>
    <row r="28" spans="2:28" ht="12.75">
      <c r="B28" s="2"/>
      <c r="C28" s="30"/>
      <c r="D28" s="30"/>
      <c r="E28" s="30"/>
      <c r="F28" s="30"/>
      <c r="G28" s="30"/>
      <c r="H28" s="30"/>
      <c r="I28" s="30"/>
      <c r="J28" s="30"/>
      <c r="K28" s="28"/>
      <c r="L28" s="30"/>
      <c r="M28" s="30"/>
      <c r="N28" s="30"/>
      <c r="O28" s="30"/>
      <c r="P28" s="30"/>
      <c r="Q28" s="30"/>
      <c r="R28" s="30"/>
      <c r="Z28" s="33">
        <v>26</v>
      </c>
      <c r="AA28" s="33">
        <f t="shared" si="2"/>
        <v>3</v>
      </c>
      <c r="AB28" s="33">
        <v>3</v>
      </c>
    </row>
    <row r="29" spans="2:28" ht="12.75">
      <c r="B29" s="2"/>
      <c r="C29" s="30"/>
      <c r="D29" s="30"/>
      <c r="E29" s="30"/>
      <c r="F29" s="30"/>
      <c r="G29" s="30"/>
      <c r="H29" s="30"/>
      <c r="I29" s="30"/>
      <c r="J29" s="30"/>
      <c r="K29" s="28"/>
      <c r="L29" s="30"/>
      <c r="M29" s="30"/>
      <c r="N29" s="30"/>
      <c r="O29" s="30"/>
      <c r="P29" s="30"/>
      <c r="Q29" s="30"/>
      <c r="R29" s="30"/>
      <c r="Z29" s="33">
        <v>27</v>
      </c>
      <c r="AA29" s="33">
        <f t="shared" si="2"/>
        <v>3</v>
      </c>
      <c r="AB29" s="33">
        <v>3</v>
      </c>
    </row>
    <row r="30" spans="2:28" ht="12.75">
      <c r="B30" s="2" t="s">
        <v>345</v>
      </c>
      <c r="C30" s="30"/>
      <c r="D30" s="30"/>
      <c r="E30" s="30"/>
      <c r="F30" s="30"/>
      <c r="G30" s="30"/>
      <c r="H30" s="30"/>
      <c r="I30" s="30"/>
      <c r="J30" s="30"/>
      <c r="K30" s="28"/>
      <c r="L30" s="30"/>
      <c r="M30" s="30"/>
      <c r="N30" s="30"/>
      <c r="O30" s="30"/>
      <c r="P30" s="30"/>
      <c r="Q30" s="30"/>
      <c r="R30" s="30"/>
      <c r="Z30" s="33">
        <v>28</v>
      </c>
      <c r="AA30" s="33">
        <f t="shared" si="2"/>
        <v>3</v>
      </c>
      <c r="AB30" s="33">
        <v>3</v>
      </c>
    </row>
    <row r="31" spans="2:28" ht="12.75">
      <c r="B31" s="2" t="s">
        <v>346</v>
      </c>
      <c r="C31" s="30"/>
      <c r="D31" s="30"/>
      <c r="E31" s="30"/>
      <c r="F31" s="30"/>
      <c r="G31" s="30"/>
      <c r="H31" s="30"/>
      <c r="I31" s="30"/>
      <c r="J31" s="30"/>
      <c r="K31" s="28"/>
      <c r="L31" s="30"/>
      <c r="M31" s="30"/>
      <c r="N31" s="30"/>
      <c r="O31" s="30"/>
      <c r="P31" s="30"/>
      <c r="Q31" s="30"/>
      <c r="R31" s="30"/>
      <c r="Z31" s="33">
        <v>29</v>
      </c>
      <c r="AA31" s="33">
        <f t="shared" si="2"/>
        <v>3</v>
      </c>
      <c r="AB31" s="33">
        <v>3</v>
      </c>
    </row>
    <row r="32" spans="2:28" ht="12.75">
      <c r="B32" s="2" t="s">
        <v>948</v>
      </c>
      <c r="C32" s="30"/>
      <c r="D32" s="30"/>
      <c r="E32" s="30"/>
      <c r="F32" s="30"/>
      <c r="G32" s="30"/>
      <c r="H32" s="30"/>
      <c r="I32" s="30"/>
      <c r="J32" s="30"/>
      <c r="K32" s="28"/>
      <c r="L32" s="30"/>
      <c r="M32" s="30"/>
      <c r="N32" s="30"/>
      <c r="O32" s="30"/>
      <c r="P32" s="30"/>
      <c r="Q32" s="30"/>
      <c r="R32" s="30"/>
      <c r="Z32" s="33">
        <v>30</v>
      </c>
      <c r="AA32" s="33">
        <f t="shared" si="2"/>
        <v>3</v>
      </c>
      <c r="AB32" s="33">
        <v>3</v>
      </c>
    </row>
    <row r="33" spans="2:28" ht="12.75">
      <c r="B33" s="54" t="s">
        <v>949</v>
      </c>
      <c r="C33" s="30"/>
      <c r="D33" s="30"/>
      <c r="E33" s="30"/>
      <c r="F33" s="30"/>
      <c r="G33" s="30"/>
      <c r="H33" s="30"/>
      <c r="I33" s="30"/>
      <c r="J33" s="30"/>
      <c r="K33" s="28"/>
      <c r="L33" s="30"/>
      <c r="M33" s="30"/>
      <c r="N33" s="30"/>
      <c r="O33" s="30"/>
      <c r="P33" s="30"/>
      <c r="Q33" s="30"/>
      <c r="R33" s="30"/>
      <c r="Z33" s="33">
        <v>31</v>
      </c>
      <c r="AA33" s="33">
        <f t="shared" si="2"/>
        <v>4</v>
      </c>
      <c r="AB33" s="33">
        <v>3</v>
      </c>
    </row>
    <row r="34" spans="2:28" ht="12.75">
      <c r="B34" s="2"/>
      <c r="C34" s="30"/>
      <c r="D34" s="30"/>
      <c r="E34" s="30"/>
      <c r="F34" s="30"/>
      <c r="G34" s="30"/>
      <c r="H34" s="30"/>
      <c r="I34" s="30"/>
      <c r="J34" s="30"/>
      <c r="K34" s="28"/>
      <c r="L34" s="30"/>
      <c r="M34" s="30"/>
      <c r="N34" s="30"/>
      <c r="O34" s="30"/>
      <c r="P34" s="30"/>
      <c r="Q34" s="30"/>
      <c r="R34" s="30"/>
      <c r="Z34" s="33">
        <v>32</v>
      </c>
      <c r="AA34" s="33">
        <f t="shared" si="2"/>
        <v>4</v>
      </c>
      <c r="AB34" s="33">
        <v>3</v>
      </c>
    </row>
    <row r="35" spans="2:28" ht="12.75">
      <c r="B35" s="2" t="s">
        <v>347</v>
      </c>
      <c r="C35" s="30"/>
      <c r="D35" s="30"/>
      <c r="E35" s="30"/>
      <c r="F35" s="30"/>
      <c r="G35" s="30"/>
      <c r="H35" s="30"/>
      <c r="I35" s="30"/>
      <c r="J35" s="30"/>
      <c r="K35" s="28"/>
      <c r="L35" s="30"/>
      <c r="M35" s="30"/>
      <c r="N35" s="30"/>
      <c r="O35" s="30"/>
      <c r="P35" s="30"/>
      <c r="Q35" s="30"/>
      <c r="R35" s="30"/>
      <c r="Z35" s="33">
        <v>33</v>
      </c>
      <c r="AA35" s="33">
        <f t="shared" si="2"/>
        <v>4</v>
      </c>
      <c r="AB35" s="33">
        <v>3</v>
      </c>
    </row>
    <row r="36" spans="2:28" ht="12.75">
      <c r="B36" s="2"/>
      <c r="C36" s="30"/>
      <c r="D36" s="30"/>
      <c r="E36" s="30"/>
      <c r="F36" s="30"/>
      <c r="G36" s="30"/>
      <c r="H36" s="30"/>
      <c r="I36" s="30"/>
      <c r="J36" s="30"/>
      <c r="K36" s="28"/>
      <c r="L36" s="30"/>
      <c r="M36" s="30"/>
      <c r="N36" s="30"/>
      <c r="O36" s="30"/>
      <c r="P36" s="30"/>
      <c r="Q36" s="30"/>
      <c r="R36" s="30"/>
      <c r="Z36" s="33">
        <v>34</v>
      </c>
      <c r="AA36" s="33">
        <f t="shared" si="2"/>
        <v>4</v>
      </c>
      <c r="AB36" s="33">
        <v>3</v>
      </c>
    </row>
    <row r="37" spans="2:28" ht="12.75">
      <c r="B37" s="2" t="s">
        <v>348</v>
      </c>
      <c r="C37" s="30"/>
      <c r="D37" s="30"/>
      <c r="E37" s="30"/>
      <c r="F37" s="30"/>
      <c r="G37" s="30"/>
      <c r="H37" s="30"/>
      <c r="I37" s="30"/>
      <c r="J37" s="30"/>
      <c r="K37" s="28"/>
      <c r="L37" s="30"/>
      <c r="M37" s="30"/>
      <c r="N37" s="30"/>
      <c r="O37" s="30"/>
      <c r="P37" s="30"/>
      <c r="Q37" s="30"/>
      <c r="R37" s="30"/>
      <c r="Z37" s="33">
        <v>35</v>
      </c>
      <c r="AA37" s="33">
        <f t="shared" si="2"/>
        <v>4</v>
      </c>
      <c r="AB37" s="33">
        <v>3</v>
      </c>
    </row>
    <row r="38" spans="2:28" ht="12.75">
      <c r="B38" s="30"/>
      <c r="C38" s="30"/>
      <c r="D38" s="30"/>
      <c r="E38" s="30"/>
      <c r="F38" s="30"/>
      <c r="G38" s="30"/>
      <c r="H38" s="30"/>
      <c r="I38" s="30"/>
      <c r="J38" s="30"/>
      <c r="K38" s="28"/>
      <c r="L38" s="30"/>
      <c r="M38" s="30"/>
      <c r="N38" s="30"/>
      <c r="O38" s="30"/>
      <c r="P38" s="30"/>
      <c r="Q38" s="30"/>
      <c r="R38" s="30"/>
      <c r="Z38" s="33">
        <v>36</v>
      </c>
      <c r="AA38" s="33">
        <f t="shared" si="2"/>
        <v>4</v>
      </c>
      <c r="AB38" s="33">
        <v>3</v>
      </c>
    </row>
    <row r="39" spans="2:11" ht="12.75">
      <c r="B39" s="30"/>
      <c r="C39" s="30"/>
      <c r="D39" s="30"/>
      <c r="E39" s="30"/>
      <c r="F39" s="30"/>
      <c r="G39" s="30"/>
      <c r="H39" s="30"/>
      <c r="I39" s="30"/>
      <c r="J39" s="30"/>
      <c r="K39" s="28"/>
    </row>
    <row r="40" spans="2:11" ht="12.75">
      <c r="B40" s="30"/>
      <c r="C40" s="30"/>
      <c r="D40" s="30"/>
      <c r="E40" s="30"/>
      <c r="F40" s="30"/>
      <c r="G40" s="30"/>
      <c r="H40" s="30"/>
      <c r="I40" s="30"/>
      <c r="J40" s="30"/>
      <c r="K40" s="28"/>
    </row>
    <row r="41" spans="2:11" ht="12.75">
      <c r="B41" s="30"/>
      <c r="C41" s="30"/>
      <c r="D41" s="30"/>
      <c r="E41" s="30"/>
      <c r="F41" s="30"/>
      <c r="G41" s="30"/>
      <c r="H41" s="30"/>
      <c r="I41" s="30"/>
      <c r="J41" s="30"/>
      <c r="K41" s="28"/>
    </row>
    <row r="42" spans="2:11" ht="12.75">
      <c r="B42" s="30"/>
      <c r="C42" s="30"/>
      <c r="D42" s="30"/>
      <c r="E42" s="30"/>
      <c r="F42" s="30"/>
      <c r="G42" s="30"/>
      <c r="H42" s="30"/>
      <c r="I42" s="30"/>
      <c r="J42" s="30"/>
      <c r="K42" s="28"/>
    </row>
    <row r="43" spans="2:11" ht="12.75">
      <c r="B43" s="30"/>
      <c r="C43" s="30"/>
      <c r="D43" s="30"/>
      <c r="E43" s="30"/>
      <c r="F43" s="30"/>
      <c r="G43" s="30"/>
      <c r="H43" s="30"/>
      <c r="I43" s="30"/>
      <c r="J43" s="30"/>
      <c r="K43" s="28"/>
    </row>
    <row r="44" spans="2:11" ht="12.75"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2:11" ht="12.75"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2:11" ht="15">
      <c r="B46" s="42" t="s">
        <v>44</v>
      </c>
      <c r="C46" s="30"/>
      <c r="D46" s="30"/>
      <c r="E46" s="30"/>
      <c r="F46" s="30"/>
      <c r="G46" s="30"/>
      <c r="H46" s="30"/>
      <c r="I46" s="30"/>
      <c r="J46" s="30"/>
      <c r="K46" s="30"/>
    </row>
    <row r="47" spans="2:11" ht="15">
      <c r="B47" s="42" t="s">
        <v>996</v>
      </c>
      <c r="C47" s="30"/>
      <c r="D47" s="30"/>
      <c r="E47" s="30"/>
      <c r="F47" s="30"/>
      <c r="G47" s="30"/>
      <c r="H47" s="30"/>
      <c r="I47" s="30"/>
      <c r="J47" s="30"/>
      <c r="K47" s="30"/>
    </row>
    <row r="48" spans="2:11" ht="15">
      <c r="B48" s="42" t="s">
        <v>997</v>
      </c>
      <c r="C48" s="30"/>
      <c r="D48" s="30"/>
      <c r="E48" s="30"/>
      <c r="F48" s="30"/>
      <c r="G48" s="30"/>
      <c r="H48" s="30"/>
      <c r="I48" s="30"/>
      <c r="J48" s="30"/>
      <c r="K48" s="30"/>
    </row>
    <row r="49" spans="2:11" ht="12.75"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2:11" ht="12.75"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2:11" ht="12.75"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2:11" ht="12.75"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2:11" ht="12.75"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2:11" ht="12.75"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2:11" ht="12.75"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2:11" ht="12.75"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2:11" ht="12.75"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2:11" ht="12.75"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2:11" ht="12.75"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2:11" ht="12.75"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2:11" ht="12.75"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2:11" ht="12.75"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2:11" ht="12.75"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2:10" ht="12.75">
      <c r="B64" s="30"/>
      <c r="C64" s="30"/>
      <c r="D64" s="30"/>
      <c r="E64" s="30"/>
      <c r="F64" s="30"/>
      <c r="G64" s="30"/>
      <c r="H64" s="30"/>
      <c r="I64" s="30"/>
      <c r="J64" s="30"/>
    </row>
    <row r="65" spans="2:10" ht="12.75">
      <c r="B65" s="30"/>
      <c r="C65" s="30"/>
      <c r="D65" s="30"/>
      <c r="E65" s="30"/>
      <c r="F65" s="30"/>
      <c r="G65" s="30"/>
      <c r="H65" s="30"/>
      <c r="I65" s="30"/>
      <c r="J65" s="30"/>
    </row>
    <row r="66" spans="2:10" ht="12.75">
      <c r="B66" s="30"/>
      <c r="C66" s="30"/>
      <c r="D66" s="30"/>
      <c r="E66" s="30"/>
      <c r="F66" s="30"/>
      <c r="G66" s="30"/>
      <c r="H66" s="30"/>
      <c r="I66" s="30"/>
      <c r="J66" s="30"/>
    </row>
    <row r="67" spans="2:10" ht="12.75">
      <c r="B67" s="30"/>
      <c r="C67" s="30"/>
      <c r="D67" s="30"/>
      <c r="E67" s="30"/>
      <c r="F67" s="30"/>
      <c r="G67" s="30"/>
      <c r="H67" s="30"/>
      <c r="I67" s="30"/>
      <c r="J67" s="30"/>
    </row>
    <row r="68" spans="2:10" ht="12.75">
      <c r="B68" s="30"/>
      <c r="C68" s="30"/>
      <c r="D68" s="30"/>
      <c r="E68" s="30"/>
      <c r="F68" s="30"/>
      <c r="G68" s="30"/>
      <c r="H68" s="30"/>
      <c r="I68" s="30"/>
      <c r="J68" s="30"/>
    </row>
    <row r="69" spans="2:10" ht="12.75">
      <c r="B69" s="30"/>
      <c r="C69" s="30"/>
      <c r="D69" s="30"/>
      <c r="E69" s="30"/>
      <c r="F69" s="30"/>
      <c r="G69" s="30"/>
      <c r="H69" s="30"/>
      <c r="I69" s="30"/>
      <c r="J69" s="30"/>
    </row>
    <row r="70" spans="2:10" ht="12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ht="18">
      <c r="B71" s="30"/>
      <c r="C71" s="30"/>
      <c r="D71" s="30"/>
      <c r="E71" s="30"/>
      <c r="F71" s="80" t="s">
        <v>998</v>
      </c>
      <c r="G71" s="30"/>
      <c r="H71" s="30"/>
      <c r="I71" s="30"/>
      <c r="J71" s="30"/>
    </row>
    <row r="72" spans="9:10" ht="12.75">
      <c r="I72" s="30"/>
      <c r="J72" s="30"/>
    </row>
    <row r="73" spans="9:10" ht="12.75">
      <c r="I73" s="30"/>
      <c r="J73" s="30"/>
    </row>
    <row r="74" spans="9:10" ht="12.75">
      <c r="I74" s="30"/>
      <c r="J7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</sheetData>
  <sheetProtection/>
  <printOptions/>
  <pageMargins left="0.25" right="0.25" top="0.75" bottom="0.75" header="0.3" footer="0.3"/>
  <pageSetup fitToHeight="1" fitToWidth="1" horizontalDpi="600" verticalDpi="600" orientation="portrait" scale="68" r:id="rId4"/>
  <headerFooter alignWithMargins="0">
    <oddFooter>&amp;CPrinted on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Richie</dc:creator>
  <cp:keywords/>
  <dc:description/>
  <cp:lastModifiedBy>Richie Wohlers</cp:lastModifiedBy>
  <cp:lastPrinted>2013-02-28T02:32:02Z</cp:lastPrinted>
  <dcterms:created xsi:type="dcterms:W3CDTF">2012-02-16T06:27:29Z</dcterms:created>
  <dcterms:modified xsi:type="dcterms:W3CDTF">2013-06-05T19:45:21Z</dcterms:modified>
  <cp:category/>
  <cp:version/>
  <cp:contentType/>
  <cp:contentStatus/>
</cp:coreProperties>
</file>